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codeName="ThisWorkbook" autoCompressPictures="0"/>
  <xr:revisionPtr revIDLastSave="0" documentId="13_ncr:1_{4A52C487-09A7-40EC-9515-4CD13AAAD2F5}" xr6:coauthVersionLast="47" xr6:coauthVersionMax="47" xr10:uidLastSave="{00000000-0000-0000-0000-000000000000}"/>
  <bookViews>
    <workbookView xWindow="2655" yWindow="1800" windowWidth="24840" windowHeight="14310" tabRatio="788" xr2:uid="{00000000-000D-0000-FFFF-FFFF00000000}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月'!$K$5</definedName>
    <definedName name="ColumnTitleRegion1..H12.1">'1 月'!$B$3</definedName>
    <definedName name="ColumnTitleRegion1..H12.10">'10 月'!$B$3</definedName>
    <definedName name="ColumnTitleRegion1..H12.11">'11 月'!$B$3</definedName>
    <definedName name="ColumnTitleRegion1..H12.12">'12 月'!$B$3</definedName>
    <definedName name="ColumnTitleRegion1..H12.2">'2 月'!$B$3</definedName>
    <definedName name="ColumnTitleRegion1..H12.3">'3 月'!$B$3</definedName>
    <definedName name="ColumnTitleRegion1..H12.4">'4 月'!$B$3</definedName>
    <definedName name="ColumnTitleRegion1..H12.5">'5 月'!$B$3</definedName>
    <definedName name="ColumnTitleRegion1..H12.6">'6 月'!$B$3</definedName>
    <definedName name="ColumnTitleRegion1..H12.7">'7 月'!$B$3</definedName>
    <definedName name="ColumnTitleRegion1..H12.8">'8 月'!$B$3</definedName>
    <definedName name="ColumnTitleRegion1..H12.9">'9 月'!$B$3</definedName>
    <definedName name="ColumnTitleRegion2..C14.1">'1 月'!$B$3</definedName>
    <definedName name="ColumnTitleRegion2..C14.10">'10 月'!$B$3</definedName>
    <definedName name="ColumnTitleRegion2..C14.11">'11 月'!$B$3</definedName>
    <definedName name="ColumnTitleRegion2..C14.12">'12 月'!$B$3</definedName>
    <definedName name="ColumnTitleRegion2..C14.2">'2 月'!$B$3</definedName>
    <definedName name="ColumnTitleRegion2..C14.3">'3 月'!$B$3</definedName>
    <definedName name="ColumnTitleRegion2..C14.4">'4 月'!$B$3</definedName>
    <definedName name="ColumnTitleRegion2..C14.5">'5 月'!$B$3</definedName>
    <definedName name="ColumnTitleRegion2..C14.6">'6 月'!$B$3</definedName>
    <definedName name="ColumnTitleRegion2..C14.7">'7 月'!$B$3</definedName>
    <definedName name="ColumnTitleRegion2..C14.8">'8 月'!$B$3</definedName>
    <definedName name="ColumnTitleRegion2..C14.9">'9 月'!$B$3</definedName>
    <definedName name="DaysAndWeeks">{0,1,2,3,4,5,6} + {0;1;2;3;4;5}*7</definedName>
    <definedName name="_xlnm.Print_Area" localSheetId="0">'1 月'!$A:$I</definedName>
    <definedName name="_xlnm.Print_Area" localSheetId="9">'10 月'!$A:$I</definedName>
    <definedName name="_xlnm.Print_Area" localSheetId="10">'11 月'!$A:$I</definedName>
    <definedName name="_xlnm.Print_Area" localSheetId="11">'12 月'!$A:$I</definedName>
    <definedName name="_xlnm.Print_Area" localSheetId="1">'2 月'!$A:$I</definedName>
    <definedName name="_xlnm.Print_Area" localSheetId="2">'3 月'!$A:$I</definedName>
    <definedName name="_xlnm.Print_Area" localSheetId="3">'4 月'!$A:$I</definedName>
    <definedName name="_xlnm.Print_Area" localSheetId="4">'5 月'!$A:$I</definedName>
    <definedName name="_xlnm.Print_Area" localSheetId="5">'6 月'!$A:$I</definedName>
    <definedName name="_xlnm.Print_Area" localSheetId="6">'7 月'!$A:$I</definedName>
    <definedName name="_xlnm.Print_Area" localSheetId="7">'8 月'!$A:$I</definedName>
    <definedName name="_xlnm.Print_Area" localSheetId="8">'9 月'!$A:$I</definedName>
    <definedName name="RowTitleRegion1..K3">'1 月'!$K$4</definedName>
    <definedName name="週の始まり">'1 月'!$L$5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4"/>
  <c r="B2" i="15"/>
  <c r="B14" i="15" a="1"/>
  <c r="B14" i="15" s="1"/>
  <c r="B12" i="15" a="1"/>
  <c r="B10" i="15" a="1"/>
  <c r="B8" i="15" a="1"/>
  <c r="B6" i="15" a="1"/>
  <c r="B4" i="15" a="1"/>
  <c r="B14" i="16" a="1"/>
  <c r="C14" i="16" s="1"/>
  <c r="B12" i="16" a="1"/>
  <c r="G12" i="16" s="1"/>
  <c r="H10" i="16"/>
  <c r="D10" i="16"/>
  <c r="B10" i="16" a="1"/>
  <c r="G10" i="16" s="1"/>
  <c r="B8" i="16" a="1"/>
  <c r="G8" i="16" s="1"/>
  <c r="D6" i="16"/>
  <c r="B6" i="16" a="1"/>
  <c r="G6" i="16" s="1"/>
  <c r="F4" i="16"/>
  <c r="B4" i="16"/>
  <c r="B4" i="16" a="1"/>
  <c r="G4" i="16" s="1"/>
  <c r="B14" i="17" a="1"/>
  <c r="B14" i="17" s="1"/>
  <c r="B12" i="17" a="1"/>
  <c r="C12" i="17" s="1"/>
  <c r="G10" i="17"/>
  <c r="C10" i="17"/>
  <c r="B10" i="17" a="1"/>
  <c r="G8" i="17"/>
  <c r="B8" i="17" a="1"/>
  <c r="C8" i="17" s="1"/>
  <c r="B6" i="17" a="1"/>
  <c r="G6" i="17" s="1"/>
  <c r="B4" i="17" a="1"/>
  <c r="C4" i="17" s="1"/>
  <c r="C3" i="17" s="1"/>
  <c r="B14" i="18" a="1"/>
  <c r="C14" i="18" s="1"/>
  <c r="F12" i="18"/>
  <c r="B12" i="18"/>
  <c r="B12" i="18" a="1"/>
  <c r="G12" i="18" s="1"/>
  <c r="B10" i="18" a="1"/>
  <c r="G10" i="18" s="1"/>
  <c r="B8" i="18" a="1"/>
  <c r="G8" i="18" s="1"/>
  <c r="B6" i="18" a="1"/>
  <c r="G6" i="18" s="1"/>
  <c r="F4" i="18"/>
  <c r="F3" i="18" s="1"/>
  <c r="B4" i="18"/>
  <c r="B4" i="18" a="1"/>
  <c r="G4" i="18" s="1"/>
  <c r="G3" i="18" s="1"/>
  <c r="B14" i="19" a="1"/>
  <c r="B14" i="19" s="1"/>
  <c r="B12" i="19" a="1"/>
  <c r="B10" i="19" a="1"/>
  <c r="B8" i="19" a="1"/>
  <c r="B6" i="19" a="1"/>
  <c r="H6" i="19" s="1"/>
  <c r="B4" i="19" a="1"/>
  <c r="H4" i="19" s="1"/>
  <c r="H3" i="19" s="1"/>
  <c r="B14" i="20"/>
  <c r="B14" i="20" a="1"/>
  <c r="C14" i="20" s="1"/>
  <c r="H12" i="20"/>
  <c r="D12" i="20"/>
  <c r="B12" i="20" a="1"/>
  <c r="G12" i="20" s="1"/>
  <c r="H10" i="20"/>
  <c r="B10" i="20" a="1"/>
  <c r="G10" i="20" s="1"/>
  <c r="H8" i="20"/>
  <c r="D8" i="20"/>
  <c r="B8" i="20" a="1"/>
  <c r="G8" i="20" s="1"/>
  <c r="F6" i="20"/>
  <c r="D6" i="20"/>
  <c r="B6" i="20" a="1"/>
  <c r="G6" i="20" s="1"/>
  <c r="B4" i="20" a="1"/>
  <c r="G4" i="20" s="1"/>
  <c r="G3" i="20" s="1"/>
  <c r="B14" i="21" a="1"/>
  <c r="B14" i="21" s="1"/>
  <c r="B12" i="21" a="1"/>
  <c r="G12" i="21" s="1"/>
  <c r="B10" i="21" a="1"/>
  <c r="G10" i="21" s="1"/>
  <c r="B8" i="21" a="1"/>
  <c r="G8" i="21" s="1"/>
  <c r="B6" i="21" a="1"/>
  <c r="G6" i="21" s="1"/>
  <c r="B4" i="21" a="1"/>
  <c r="G4" i="21" s="1"/>
  <c r="G3" i="21" s="1"/>
  <c r="B14" i="22" a="1"/>
  <c r="C14" i="22" s="1"/>
  <c r="H12" i="22"/>
  <c r="F12" i="22"/>
  <c r="B12" i="22"/>
  <c r="B12" i="22" a="1"/>
  <c r="G12" i="22" s="1"/>
  <c r="B10" i="22"/>
  <c r="B10" i="22" a="1"/>
  <c r="G10" i="22" s="1"/>
  <c r="H8" i="22"/>
  <c r="F8" i="22"/>
  <c r="D8" i="22"/>
  <c r="B8" i="22"/>
  <c r="B8" i="22" a="1"/>
  <c r="G8" i="22" s="1"/>
  <c r="H6" i="22"/>
  <c r="D6" i="22"/>
  <c r="B6" i="22" a="1"/>
  <c r="G6" i="22" s="1"/>
  <c r="F4" i="22"/>
  <c r="F3" i="22" s="1"/>
  <c r="D4" i="22"/>
  <c r="D3" i="22" s="1"/>
  <c r="B4" i="22" a="1"/>
  <c r="G4" i="22" s="1"/>
  <c r="B14" i="23" a="1"/>
  <c r="C14" i="23" s="1"/>
  <c r="B12" i="23" a="1"/>
  <c r="G12" i="23" s="1"/>
  <c r="B10" i="23" a="1"/>
  <c r="G10" i="23" s="1"/>
  <c r="B8" i="23" a="1"/>
  <c r="G8" i="23" s="1"/>
  <c r="B6" i="23" a="1"/>
  <c r="G6" i="23" s="1"/>
  <c r="B4" i="23" a="1"/>
  <c r="G4" i="23" s="1"/>
  <c r="G3" i="23" s="1"/>
  <c r="B14" i="24" a="1"/>
  <c r="C14" i="24" s="1"/>
  <c r="H12" i="24"/>
  <c r="F12" i="24"/>
  <c r="B12" i="24" a="1"/>
  <c r="G12" i="24" s="1"/>
  <c r="B10" i="24" a="1"/>
  <c r="G10" i="24" s="1"/>
  <c r="F8" i="24"/>
  <c r="D8" i="24"/>
  <c r="B8" i="24"/>
  <c r="B8" i="24" a="1"/>
  <c r="G8" i="24" s="1"/>
  <c r="B6" i="24" a="1"/>
  <c r="G6" i="24" s="1"/>
  <c r="B4" i="24" a="1"/>
  <c r="G4" i="24" s="1"/>
  <c r="G3" i="24" s="1"/>
  <c r="B14" i="25" a="1"/>
  <c r="C14" i="25" s="1"/>
  <c r="B12" i="25" a="1"/>
  <c r="G12" i="25" s="1"/>
  <c r="B10" i="25" a="1"/>
  <c r="G10" i="25" s="1"/>
  <c r="B8" i="25" a="1"/>
  <c r="G8" i="25" s="1"/>
  <c r="B6" i="25" a="1"/>
  <c r="G6" i="25" s="1"/>
  <c r="B4" i="25" a="1"/>
  <c r="G4" i="25" s="1"/>
  <c r="G3" i="25" s="1"/>
  <c r="B14" i="14"/>
  <c r="B14" i="14" a="1"/>
  <c r="C14" i="14" s="1"/>
  <c r="B12" i="14" a="1"/>
  <c r="G12" i="14" s="1"/>
  <c r="D10" i="14"/>
  <c r="B10" i="14"/>
  <c r="B10" i="14" a="1"/>
  <c r="G10" i="14" s="1"/>
  <c r="H8" i="14"/>
  <c r="D8" i="14"/>
  <c r="B8" i="14" a="1"/>
  <c r="G8" i="14" s="1"/>
  <c r="H6" i="14"/>
  <c r="F6" i="14"/>
  <c r="B6" i="14" a="1"/>
  <c r="G6" i="14" s="1"/>
  <c r="B4" i="14" a="1"/>
  <c r="G4" i="14" s="1"/>
  <c r="G3" i="14" s="1"/>
  <c r="G3" i="16"/>
  <c r="F3" i="16"/>
  <c r="G3" i="22"/>
  <c r="D10" i="18" l="1"/>
  <c r="G4" i="17"/>
  <c r="G3" i="17" s="1"/>
  <c r="G12" i="17"/>
  <c r="H6" i="16"/>
  <c r="B12" i="16"/>
  <c r="H4" i="14"/>
  <c r="H3" i="14" s="1"/>
  <c r="D6" i="24"/>
  <c r="H10" i="24"/>
  <c r="F6" i="24"/>
  <c r="F4" i="20"/>
  <c r="F3" i="20" s="1"/>
  <c r="B6" i="18"/>
  <c r="F10" i="18"/>
  <c r="D12" i="16"/>
  <c r="D4" i="14"/>
  <c r="D3" i="14" s="1"/>
  <c r="H4" i="20"/>
  <c r="H3" i="20" s="1"/>
  <c r="B10" i="20"/>
  <c r="D6" i="18"/>
  <c r="H10" i="18"/>
  <c r="C6" i="17"/>
  <c r="C14" i="17"/>
  <c r="B8" i="16"/>
  <c r="F12" i="16"/>
  <c r="D4" i="20"/>
  <c r="D3" i="20" s="1"/>
  <c r="B6" i="14"/>
  <c r="F10" i="14"/>
  <c r="H6" i="24"/>
  <c r="B12" i="24"/>
  <c r="D6" i="14"/>
  <c r="H10" i="14"/>
  <c r="D12" i="24"/>
  <c r="B4" i="22"/>
  <c r="B14" i="22"/>
  <c r="D10" i="20"/>
  <c r="F6" i="18"/>
  <c r="D8" i="16"/>
  <c r="H12" i="16"/>
  <c r="B6" i="20"/>
  <c r="F10" i="20"/>
  <c r="H6" i="18"/>
  <c r="F8" i="16"/>
  <c r="D12" i="18"/>
  <c r="D4" i="16"/>
  <c r="D3" i="16" s="1"/>
  <c r="H8" i="16"/>
  <c r="B14" i="16"/>
  <c r="B12" i="14"/>
  <c r="D12" i="14"/>
  <c r="B4" i="24"/>
  <c r="D10" i="22"/>
  <c r="B8" i="18"/>
  <c r="B8" i="14"/>
  <c r="F12" i="14"/>
  <c r="D4" i="24"/>
  <c r="D3" i="24" s="1"/>
  <c r="H8" i="24"/>
  <c r="B14" i="24"/>
  <c r="B6" i="22"/>
  <c r="F10" i="22"/>
  <c r="H6" i="20"/>
  <c r="B12" i="20"/>
  <c r="D8" i="18"/>
  <c r="H12" i="18"/>
  <c r="H4" i="16"/>
  <c r="H3" i="16" s="1"/>
  <c r="B10" i="16"/>
  <c r="H12" i="14"/>
  <c r="F4" i="24"/>
  <c r="F3" i="24" s="1"/>
  <c r="F8" i="18"/>
  <c r="H10" i="22"/>
  <c r="B4" i="14"/>
  <c r="F8" i="14"/>
  <c r="H4" i="24"/>
  <c r="H3" i="24" s="1"/>
  <c r="B10" i="24"/>
  <c r="F6" i="22"/>
  <c r="B8" i="20"/>
  <c r="F12" i="20"/>
  <c r="D4" i="18"/>
  <c r="D3" i="18" s="1"/>
  <c r="H8" i="18"/>
  <c r="B14" i="18"/>
  <c r="B6" i="16"/>
  <c r="F10" i="16"/>
  <c r="D10" i="24"/>
  <c r="F4" i="14"/>
  <c r="F3" i="14" s="1"/>
  <c r="B6" i="24"/>
  <c r="F10" i="24"/>
  <c r="D12" i="22"/>
  <c r="B4" i="20"/>
  <c r="F8" i="20"/>
  <c r="H4" i="18"/>
  <c r="H3" i="18" s="1"/>
  <c r="B10" i="18"/>
  <c r="F6" i="16"/>
  <c r="C4" i="14"/>
  <c r="C3" i="14" s="1"/>
  <c r="E4" i="14"/>
  <c r="E3" i="14" s="1"/>
  <c r="C6" i="14"/>
  <c r="E6" i="14"/>
  <c r="C8" i="14"/>
  <c r="E8" i="14"/>
  <c r="C10" i="14"/>
  <c r="E10" i="14"/>
  <c r="C12" i="14"/>
  <c r="E12" i="14"/>
  <c r="B4" i="25"/>
  <c r="D4" i="25"/>
  <c r="D3" i="25" s="1"/>
  <c r="F4" i="25"/>
  <c r="F3" i="25" s="1"/>
  <c r="H4" i="25"/>
  <c r="H3" i="25" s="1"/>
  <c r="B6" i="25"/>
  <c r="D6" i="25"/>
  <c r="F6" i="25"/>
  <c r="H6" i="25"/>
  <c r="B8" i="25"/>
  <c r="D8" i="25"/>
  <c r="F8" i="25"/>
  <c r="H8" i="25"/>
  <c r="B10" i="25"/>
  <c r="D10" i="25"/>
  <c r="F10" i="25"/>
  <c r="H10" i="25"/>
  <c r="B12" i="25"/>
  <c r="D12" i="25"/>
  <c r="F12" i="25"/>
  <c r="H12" i="25"/>
  <c r="B14" i="25"/>
  <c r="C4" i="24"/>
  <c r="C3" i="24" s="1"/>
  <c r="E4" i="24"/>
  <c r="E3" i="24" s="1"/>
  <c r="C6" i="24"/>
  <c r="E6" i="24"/>
  <c r="C8" i="24"/>
  <c r="E8" i="24"/>
  <c r="C10" i="24"/>
  <c r="E10" i="24"/>
  <c r="C12" i="24"/>
  <c r="E12" i="24"/>
  <c r="B4" i="23"/>
  <c r="D4" i="23"/>
  <c r="D3" i="23" s="1"/>
  <c r="F4" i="23"/>
  <c r="F3" i="23" s="1"/>
  <c r="H4" i="23"/>
  <c r="H3" i="23" s="1"/>
  <c r="B6" i="23"/>
  <c r="D6" i="23"/>
  <c r="F6" i="23"/>
  <c r="H6" i="23"/>
  <c r="B8" i="23"/>
  <c r="D8" i="23"/>
  <c r="F8" i="23"/>
  <c r="H8" i="23"/>
  <c r="B10" i="23"/>
  <c r="D10" i="23"/>
  <c r="F10" i="23"/>
  <c r="H10" i="23"/>
  <c r="B12" i="23"/>
  <c r="D12" i="23"/>
  <c r="F12" i="23"/>
  <c r="H12" i="23"/>
  <c r="B14" i="23"/>
  <c r="C4" i="22"/>
  <c r="C3" i="22" s="1"/>
  <c r="E4" i="22"/>
  <c r="E3" i="22" s="1"/>
  <c r="H4" i="22"/>
  <c r="H3" i="22" s="1"/>
  <c r="C4" i="21"/>
  <c r="C3" i="21" s="1"/>
  <c r="C6" i="21"/>
  <c r="C8" i="21"/>
  <c r="C10" i="21"/>
  <c r="C12" i="21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C4" i="23"/>
  <c r="C3" i="23" s="1"/>
  <c r="E4" i="23"/>
  <c r="E3" i="23" s="1"/>
  <c r="C6" i="23"/>
  <c r="E6" i="23"/>
  <c r="C8" i="23"/>
  <c r="E8" i="23"/>
  <c r="C10" i="23"/>
  <c r="E10" i="23"/>
  <c r="C12" i="23"/>
  <c r="E12" i="23"/>
  <c r="H4" i="21"/>
  <c r="H3" i="21" s="1"/>
  <c r="F4" i="21"/>
  <c r="F3" i="21" s="1"/>
  <c r="D4" i="21"/>
  <c r="D3" i="21" s="1"/>
  <c r="B4" i="21"/>
  <c r="E4" i="21"/>
  <c r="E3" i="21" s="1"/>
  <c r="H6" i="21"/>
  <c r="F6" i="21"/>
  <c r="D6" i="21"/>
  <c r="B6" i="21"/>
  <c r="E6" i="21"/>
  <c r="H8" i="21"/>
  <c r="F8" i="21"/>
  <c r="D8" i="21"/>
  <c r="B8" i="21"/>
  <c r="E8" i="21"/>
  <c r="H10" i="21"/>
  <c r="F10" i="21"/>
  <c r="D10" i="21"/>
  <c r="B10" i="21"/>
  <c r="E10" i="21"/>
  <c r="H12" i="21"/>
  <c r="F12" i="21"/>
  <c r="D12" i="21"/>
  <c r="B12" i="21"/>
  <c r="E12" i="21"/>
  <c r="C14" i="21"/>
  <c r="C4" i="19"/>
  <c r="C3" i="19" s="1"/>
  <c r="E4" i="19"/>
  <c r="E3" i="19" s="1"/>
  <c r="G4" i="19"/>
  <c r="G3" i="19" s="1"/>
  <c r="C6" i="19"/>
  <c r="E6" i="19"/>
  <c r="G6" i="19"/>
  <c r="H8" i="19"/>
  <c r="F8" i="19"/>
  <c r="C8" i="19"/>
  <c r="E8" i="19"/>
  <c r="H10" i="19"/>
  <c r="F10" i="19"/>
  <c r="D10" i="19"/>
  <c r="B10" i="19"/>
  <c r="E10" i="19"/>
  <c r="H12" i="19"/>
  <c r="F12" i="19"/>
  <c r="D12" i="19"/>
  <c r="B12" i="19"/>
  <c r="E12" i="19"/>
  <c r="H4" i="15"/>
  <c r="H3" i="15" s="1"/>
  <c r="F4" i="15"/>
  <c r="F3" i="15" s="1"/>
  <c r="D4" i="15"/>
  <c r="D3" i="15" s="1"/>
  <c r="B4" i="15"/>
  <c r="E4" i="15"/>
  <c r="E3" i="15" s="1"/>
  <c r="H6" i="15"/>
  <c r="F6" i="15"/>
  <c r="D6" i="15"/>
  <c r="B6" i="15"/>
  <c r="E6" i="15"/>
  <c r="H8" i="15"/>
  <c r="F8" i="15"/>
  <c r="D8" i="15"/>
  <c r="B8" i="15"/>
  <c r="E8" i="15"/>
  <c r="H10" i="15"/>
  <c r="F10" i="15"/>
  <c r="D10" i="15"/>
  <c r="B10" i="15"/>
  <c r="E10" i="15"/>
  <c r="H12" i="15"/>
  <c r="F12" i="15"/>
  <c r="D12" i="15"/>
  <c r="B12" i="15"/>
  <c r="E12" i="15"/>
  <c r="C6" i="22"/>
  <c r="E6" i="22"/>
  <c r="C8" i="22"/>
  <c r="E8" i="22"/>
  <c r="C10" i="22"/>
  <c r="E10" i="22"/>
  <c r="C12" i="22"/>
  <c r="E12" i="22"/>
  <c r="C4" i="20"/>
  <c r="C3" i="20" s="1"/>
  <c r="E4" i="20"/>
  <c r="E3" i="20" s="1"/>
  <c r="C6" i="20"/>
  <c r="E6" i="20"/>
  <c r="C8" i="20"/>
  <c r="E8" i="20"/>
  <c r="C10" i="20"/>
  <c r="E10" i="20"/>
  <c r="C12" i="20"/>
  <c r="E12" i="20"/>
  <c r="B4" i="19"/>
  <c r="D4" i="19"/>
  <c r="D3" i="19" s="1"/>
  <c r="F4" i="19"/>
  <c r="F3" i="19" s="1"/>
  <c r="B6" i="19"/>
  <c r="D6" i="19"/>
  <c r="F6" i="19"/>
  <c r="B8" i="19"/>
  <c r="D8" i="19"/>
  <c r="G8" i="19"/>
  <c r="C10" i="19"/>
  <c r="G10" i="19"/>
  <c r="C12" i="19"/>
  <c r="G12" i="19"/>
  <c r="C14" i="19"/>
  <c r="H4" i="17"/>
  <c r="H3" i="17" s="1"/>
  <c r="F4" i="17"/>
  <c r="F3" i="17" s="1"/>
  <c r="D4" i="17"/>
  <c r="D3" i="17" s="1"/>
  <c r="B4" i="17"/>
  <c r="E4" i="17"/>
  <c r="E3" i="17" s="1"/>
  <c r="H6" i="17"/>
  <c r="F6" i="17"/>
  <c r="D6" i="17"/>
  <c r="B6" i="17"/>
  <c r="E6" i="17"/>
  <c r="H8" i="17"/>
  <c r="F8" i="17"/>
  <c r="D8" i="17"/>
  <c r="B8" i="17"/>
  <c r="E8" i="17"/>
  <c r="H10" i="17"/>
  <c r="F10" i="17"/>
  <c r="D10" i="17"/>
  <c r="B10" i="17"/>
  <c r="E10" i="17"/>
  <c r="H12" i="17"/>
  <c r="F12" i="17"/>
  <c r="D12" i="17"/>
  <c r="B12" i="17"/>
  <c r="E12" i="17"/>
  <c r="C4" i="15"/>
  <c r="C3" i="15" s="1"/>
  <c r="G4" i="15"/>
  <c r="G3" i="15" s="1"/>
  <c r="C6" i="15"/>
  <c r="G6" i="15"/>
  <c r="C8" i="15"/>
  <c r="G8" i="15"/>
  <c r="C10" i="15"/>
  <c r="G10" i="15"/>
  <c r="C12" i="15"/>
  <c r="G12" i="15"/>
  <c r="C14" i="15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16"/>
  <c r="C3" i="16" s="1"/>
  <c r="E4" i="16"/>
  <c r="E3" i="16" s="1"/>
  <c r="C6" i="16"/>
  <c r="E6" i="16"/>
  <c r="C8" i="16"/>
  <c r="E8" i="16"/>
  <c r="C10" i="16"/>
  <c r="E10" i="16"/>
  <c r="C12" i="16"/>
  <c r="E12" i="16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<sst xmlns="http://schemas.openxmlformats.org/spreadsheetml/2006/main" count="61" uniqueCount="9">
  <si>
    <t>メモ</t>
  </si>
  <si>
    <t xml:space="preserve"> </t>
  </si>
  <si>
    <t>予定表の設定</t>
  </si>
  <si>
    <t>年</t>
  </si>
  <si>
    <t>週の始まり</t>
  </si>
  <si>
    <t>日曜日</t>
  </si>
  <si>
    <t>休診</t>
    <rPh sb="0" eb="2">
      <t>キュウシン</t>
    </rPh>
    <phoneticPr fontId="33"/>
  </si>
  <si>
    <t>特別診療</t>
    <rPh sb="0" eb="4">
      <t>トクベツシンリョウ</t>
    </rPh>
    <phoneticPr fontId="33"/>
  </si>
  <si>
    <t>午前休診</t>
    <rPh sb="0" eb="2">
      <t>ゴゼン</t>
    </rPh>
    <rPh sb="2" eb="4">
      <t>キュウシン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</si>
</sst>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d"/>
  </numFmts>
  <fonts count="40" x14ac:knownFonts="1">
    <font>
      <sz val="11"/>
      <color theme="1" tint="0.24994659260841701"/>
      <name val="Meiryo UI"/>
      <family val="2"/>
    </font>
    <font>
      <sz val="8"/>
      <name val="Arial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sz val="11"/>
      <color theme="4" tint="-0.24994659260841701"/>
      <name val="Meiryo UI"/>
      <family val="2"/>
    </font>
    <font>
      <sz val="11"/>
      <color theme="1" tint="0.24994659260841701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11"/>
      <name val="Meiryo UI"/>
      <family val="2"/>
    </font>
    <font>
      <sz val="12"/>
      <color theme="4" tint="-0.24994659260841701"/>
      <name val="Meiryo UI"/>
      <family val="2"/>
    </font>
    <font>
      <sz val="11"/>
      <color theme="1" tint="0.14999847407452621"/>
      <name val="Meiryo UI"/>
      <family val="2"/>
    </font>
    <font>
      <b/>
      <sz val="36"/>
      <color theme="8" tint="-0.499984740745262"/>
      <name val="Meiryo UI"/>
      <family val="2"/>
    </font>
    <font>
      <sz val="35"/>
      <color theme="1" tint="0.14999847407452621"/>
      <name val="Meiryo UI"/>
      <family val="2"/>
    </font>
    <font>
      <sz val="12"/>
      <color theme="1" tint="0.14999847407452621"/>
      <name val="Meiryo UI"/>
      <family val="2"/>
    </font>
    <font>
      <sz val="12"/>
      <name val="Meiryo UI"/>
      <family val="2"/>
    </font>
    <font>
      <sz val="10"/>
      <color theme="1" tint="0.14999847407452621"/>
      <name val="Meiryo UI"/>
      <family val="2"/>
    </font>
    <font>
      <b/>
      <sz val="36"/>
      <color theme="9" tint="-0.499984740745262"/>
      <name val="Meiryo UI"/>
      <family val="2"/>
    </font>
    <font>
      <b/>
      <sz val="36"/>
      <color theme="7" tint="-0.499984740745262"/>
      <name val="Meiryo UI"/>
      <family val="2"/>
    </font>
    <font>
      <b/>
      <sz val="36"/>
      <color theme="5" tint="-0.499984740745262"/>
      <name val="Meiryo UI"/>
      <family val="2"/>
    </font>
    <font>
      <sz val="6"/>
      <name val="ＭＳ Ｐゴシック"/>
      <family val="3"/>
      <charset val="128"/>
    </font>
    <font>
      <sz val="11"/>
      <color theme="1" tint="0.14999847407452621"/>
      <name val="Meiryo UI"/>
      <family val="3"/>
      <charset val="128"/>
    </font>
    <font>
      <sz val="12"/>
      <color theme="1" tint="0.14999847407452621"/>
      <name val="Meiryo UI"/>
      <family val="3"/>
      <charset val="128"/>
    </font>
    <font>
      <sz val="10"/>
      <color theme="1" tint="0.14999847407452621"/>
      <name val="Meiryo UI"/>
      <family val="3"/>
      <charset val="128"/>
    </font>
    <font>
      <sz val="22"/>
      <color theme="0"/>
      <name val="HGP創英角ﾎﾟｯﾌﾟ体"/>
      <family val="3"/>
      <charset val="128"/>
    </font>
    <font>
      <sz val="28"/>
      <color theme="0"/>
      <name val="HGP創英角ﾎﾟｯﾌﾟ体"/>
      <family val="3"/>
      <charset val="128"/>
    </font>
    <font>
      <sz val="24"/>
      <color theme="0"/>
      <name val="HGP創英角ﾎﾟｯﾌﾟ体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D03FD"/>
        <bgColor indexed="64"/>
      </patternFill>
    </fill>
    <fill>
      <patternFill patternType="solid">
        <fgColor rgb="FFE1311F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3" fillId="2" borderId="0" applyNumberFormat="0" applyBorder="0" applyAlignment="0" applyProtection="0"/>
    <xf numFmtId="0" fontId="12" fillId="0" borderId="3" applyNumberFormat="0" applyFill="0" applyProtection="0">
      <alignment horizontal="left" vertical="center" indent="1"/>
    </xf>
    <xf numFmtId="0" fontId="4" fillId="3" borderId="1" applyNumberFormat="0" applyAlignment="0" applyProtection="0"/>
    <xf numFmtId="0" fontId="6" fillId="4" borderId="2" applyNumberFormat="0" applyProtection="0">
      <alignment vertical="center"/>
    </xf>
    <xf numFmtId="0" fontId="19" fillId="0" borderId="0" applyFill="0" applyBorder="0" applyProtection="0">
      <alignment vertical="center"/>
    </xf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5" borderId="0" applyBorder="0" applyProtection="0">
      <alignment horizontal="left" vertical="top" wrapText="1" indent="1"/>
    </xf>
    <xf numFmtId="178" fontId="9" fillId="0" borderId="0">
      <alignment horizontal="left" indent="1"/>
    </xf>
    <xf numFmtId="0" fontId="22" fillId="5" borderId="0" applyNumberFormat="0" applyFont="0" applyBorder="0" applyAlignment="0">
      <alignment horizontal="left" vertical="center" indent="1"/>
    </xf>
    <xf numFmtId="0" fontId="23" fillId="0" borderId="0">
      <alignment horizontal="left" indent="1"/>
    </xf>
    <xf numFmtId="0" fontId="12" fillId="0" borderId="0" applyFill="0" applyProtection="0"/>
    <xf numFmtId="0" fontId="13" fillId="0" borderId="0" applyFill="0" applyProtection="0"/>
    <xf numFmtId="0" fontId="11" fillId="10" borderId="0" applyNumberFormat="0" applyBorder="0" applyAlignment="0" applyProtection="0"/>
    <xf numFmtId="0" fontId="7" fillId="11" borderId="0" applyNumberFormat="0" applyBorder="0" applyAlignment="0" applyProtection="0"/>
    <xf numFmtId="0" fontId="17" fillId="12" borderId="0" applyNumberFormat="0" applyBorder="0" applyAlignment="0" applyProtection="0"/>
    <xf numFmtId="0" fontId="15" fillId="13" borderId="32" applyNumberFormat="0" applyAlignment="0" applyProtection="0"/>
    <xf numFmtId="0" fontId="18" fillId="14" borderId="33" applyNumberFormat="0" applyAlignment="0" applyProtection="0"/>
    <xf numFmtId="0" fontId="8" fillId="14" borderId="32" applyNumberFormat="0" applyAlignment="0" applyProtection="0"/>
    <xf numFmtId="0" fontId="16" fillId="0" borderId="34" applyNumberFormat="0" applyFill="0" applyAlignment="0" applyProtection="0"/>
    <xf numFmtId="0" fontId="4" fillId="15" borderId="35" applyNumberFormat="0" applyAlignment="0" applyProtection="0"/>
    <xf numFmtId="0" fontId="21" fillId="0" borderId="0" applyNumberFormat="0" applyFill="0" applyBorder="0" applyAlignment="0" applyProtection="0"/>
    <xf numFmtId="0" fontId="13" fillId="16" borderId="36" applyNumberFormat="0" applyFont="0" applyAlignment="0" applyProtection="0"/>
    <xf numFmtId="0" fontId="10" fillId="0" borderId="0" applyNumberFormat="0" applyFill="0" applyBorder="0" applyAlignment="0" applyProtection="0"/>
    <xf numFmtId="0" fontId="20" fillId="0" borderId="37" applyNumberFormat="0" applyFill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72">
    <xf numFmtId="0" fontId="0" fillId="0" borderId="0" xfId="0">
      <alignment vertical="top"/>
    </xf>
    <xf numFmtId="0" fontId="24" fillId="0" borderId="0" xfId="0" applyFont="1">
      <alignment vertical="top"/>
    </xf>
    <xf numFmtId="0" fontId="24" fillId="0" borderId="0" xfId="2" applyFont="1" applyFill="1" applyBorder="1" applyAlignment="1">
      <alignment vertical="center"/>
    </xf>
    <xf numFmtId="0" fontId="26" fillId="0" borderId="0" xfId="5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6" borderId="4" xfId="2" applyFont="1" applyFill="1" applyBorder="1" applyAlignment="1">
      <alignment horizontal="center" vertical="center"/>
    </xf>
    <xf numFmtId="0" fontId="28" fillId="6" borderId="5" xfId="2" applyFont="1" applyFill="1" applyBorder="1" applyAlignment="1">
      <alignment horizontal="center" vertical="center"/>
    </xf>
    <xf numFmtId="0" fontId="28" fillId="6" borderId="6" xfId="2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24" fillId="0" borderId="8" xfId="16" applyFont="1" applyFill="1" applyBorder="1" applyAlignment="1">
      <alignment horizontal="center" vertical="center"/>
    </xf>
    <xf numFmtId="0" fontId="29" fillId="0" borderId="0" xfId="0" applyFont="1" applyAlignment="1">
      <alignment horizontal="left" vertical="top" wrapText="1" indent="1"/>
    </xf>
    <xf numFmtId="0" fontId="29" fillId="0" borderId="10" xfId="0" applyFont="1" applyBorder="1" applyAlignment="1">
      <alignment horizontal="left" vertical="top" wrapText="1" indent="1"/>
    </xf>
    <xf numFmtId="0" fontId="24" fillId="0" borderId="8" xfId="14" applyFont="1" applyBorder="1" applyAlignment="1">
      <alignment horizontal="center" vertical="center"/>
    </xf>
    <xf numFmtId="0" fontId="29" fillId="0" borderId="10" xfId="13" applyFont="1" applyFill="1" applyBorder="1" applyAlignment="1">
      <alignment horizontal="left" vertical="top" wrapText="1" indent="1"/>
    </xf>
    <xf numFmtId="0" fontId="28" fillId="8" borderId="4" xfId="2" applyFont="1" applyFill="1" applyBorder="1" applyAlignment="1">
      <alignment horizontal="center" vertical="center"/>
    </xf>
    <xf numFmtId="0" fontId="28" fillId="8" borderId="5" xfId="2" applyFont="1" applyFill="1" applyBorder="1" applyAlignment="1">
      <alignment horizontal="center" vertical="center"/>
    </xf>
    <xf numFmtId="0" fontId="28" fillId="8" borderId="6" xfId="2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vertical="top" wrapText="1" indent="1"/>
    </xf>
    <xf numFmtId="0" fontId="29" fillId="0" borderId="15" xfId="13" applyFont="1" applyFill="1" applyBorder="1" applyAlignment="1">
      <alignment horizontal="left" vertical="top" wrapText="1" indent="1"/>
    </xf>
    <xf numFmtId="0" fontId="28" fillId="9" borderId="4" xfId="2" applyFont="1" applyFill="1" applyBorder="1" applyAlignment="1">
      <alignment horizontal="center" vertical="center"/>
    </xf>
    <xf numFmtId="0" fontId="28" fillId="9" borderId="5" xfId="2" applyFont="1" applyFill="1" applyBorder="1" applyAlignment="1">
      <alignment horizontal="center" vertical="center"/>
    </xf>
    <xf numFmtId="0" fontId="28" fillId="9" borderId="6" xfId="2" applyFont="1" applyFill="1" applyBorder="1" applyAlignment="1">
      <alignment horizontal="center" vertical="center"/>
    </xf>
    <xf numFmtId="0" fontId="29" fillId="0" borderId="21" xfId="0" applyFont="1" applyBorder="1" applyAlignment="1">
      <alignment horizontal="left" vertical="top" wrapText="1" indent="1"/>
    </xf>
    <xf numFmtId="0" fontId="29" fillId="0" borderId="21" xfId="13" applyFont="1" applyFill="1" applyBorder="1" applyAlignment="1">
      <alignment horizontal="left" vertical="top" wrapText="1" indent="1"/>
    </xf>
    <xf numFmtId="0" fontId="28" fillId="7" borderId="4" xfId="2" applyFont="1" applyFill="1" applyBorder="1" applyAlignment="1">
      <alignment horizontal="center" vertical="center"/>
    </xf>
    <xf numFmtId="0" fontId="28" fillId="7" borderId="5" xfId="2" applyFont="1" applyFill="1" applyBorder="1" applyAlignment="1">
      <alignment horizontal="center" vertical="center"/>
    </xf>
    <xf numFmtId="0" fontId="28" fillId="7" borderId="6" xfId="2" applyFont="1" applyFill="1" applyBorder="1" applyAlignment="1">
      <alignment horizontal="center" vertical="center"/>
    </xf>
    <xf numFmtId="0" fontId="29" fillId="0" borderId="27" xfId="0" applyFont="1" applyBorder="1" applyAlignment="1">
      <alignment horizontal="left" vertical="top" wrapText="1" indent="1"/>
    </xf>
    <xf numFmtId="0" fontId="29" fillId="0" borderId="27" xfId="13" applyFont="1" applyFill="1" applyBorder="1" applyAlignment="1">
      <alignment horizontal="left" vertical="top" wrapText="1" indent="1"/>
    </xf>
    <xf numFmtId="0" fontId="34" fillId="0" borderId="0" xfId="0" applyFont="1">
      <alignment vertical="top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top" wrapText="1" indent="1"/>
    </xf>
    <xf numFmtId="178" fontId="27" fillId="0" borderId="9" xfId="12" applyFont="1" applyBorder="1" applyAlignment="1">
      <alignment horizontal="right" indent="1"/>
    </xf>
    <xf numFmtId="178" fontId="27" fillId="0" borderId="11" xfId="12" applyFont="1" applyBorder="1" applyAlignment="1">
      <alignment horizontal="right" indent="1"/>
    </xf>
    <xf numFmtId="178" fontId="27" fillId="0" borderId="9" xfId="13" applyNumberFormat="1" applyFont="1" applyFill="1" applyBorder="1" applyAlignment="1">
      <alignment horizontal="right" vertical="center" wrapText="1" indent="1"/>
    </xf>
    <xf numFmtId="178" fontId="27" fillId="0" borderId="9" xfId="12" applyFont="1" applyBorder="1" applyAlignment="1">
      <alignment horizontal="right" vertical="center" indent="1"/>
    </xf>
    <xf numFmtId="178" fontId="27" fillId="0" borderId="26" xfId="12" applyFont="1" applyBorder="1" applyAlignment="1">
      <alignment horizontal="right" indent="1"/>
    </xf>
    <xf numFmtId="178" fontId="27" fillId="0" borderId="26" xfId="13" applyNumberFormat="1" applyFont="1" applyFill="1" applyBorder="1" applyAlignment="1">
      <alignment horizontal="right" vertical="center" wrapText="1" indent="1"/>
    </xf>
    <xf numFmtId="178" fontId="27" fillId="0" borderId="26" xfId="12" applyFont="1" applyBorder="1" applyAlignment="1">
      <alignment horizontal="right" vertical="center" indent="1"/>
    </xf>
    <xf numFmtId="178" fontId="27" fillId="0" borderId="20" xfId="12" applyFont="1" applyBorder="1" applyAlignment="1">
      <alignment horizontal="right" indent="1"/>
    </xf>
    <xf numFmtId="178" fontId="27" fillId="0" borderId="20" xfId="13" applyNumberFormat="1" applyFont="1" applyFill="1" applyBorder="1" applyAlignment="1">
      <alignment horizontal="right" vertical="center" wrapText="1" indent="1"/>
    </xf>
    <xf numFmtId="178" fontId="27" fillId="0" borderId="20" xfId="12" applyFont="1" applyBorder="1" applyAlignment="1">
      <alignment horizontal="right" vertical="center" indent="1"/>
    </xf>
    <xf numFmtId="178" fontId="27" fillId="0" borderId="14" xfId="12" applyFont="1" applyBorder="1" applyAlignment="1">
      <alignment horizontal="right" indent="1"/>
    </xf>
    <xf numFmtId="178" fontId="27" fillId="0" borderId="14" xfId="13" applyNumberFormat="1" applyFont="1" applyFill="1" applyBorder="1" applyAlignment="1">
      <alignment horizontal="right" vertical="center" wrapText="1" indent="1"/>
    </xf>
    <xf numFmtId="178" fontId="27" fillId="0" borderId="14" xfId="12" applyFont="1" applyBorder="1" applyAlignment="1">
      <alignment horizontal="right" vertical="center" indent="1"/>
    </xf>
    <xf numFmtId="0" fontId="37" fillId="38" borderId="27" xfId="0" applyFont="1" applyFill="1" applyBorder="1" applyAlignment="1">
      <alignment horizontal="center" vertical="center" wrapText="1"/>
    </xf>
    <xf numFmtId="0" fontId="38" fillId="39" borderId="27" xfId="0" applyFont="1" applyFill="1" applyBorder="1" applyAlignment="1">
      <alignment horizontal="center" vertical="center" wrapText="1"/>
    </xf>
    <xf numFmtId="0" fontId="38" fillId="40" borderId="27" xfId="0" applyFont="1" applyFill="1" applyBorder="1" applyAlignment="1">
      <alignment horizontal="center" vertical="center" wrapText="1"/>
    </xf>
    <xf numFmtId="0" fontId="37" fillId="41" borderId="27" xfId="0" applyFont="1" applyFill="1" applyBorder="1" applyAlignment="1">
      <alignment horizontal="center" vertical="center" wrapText="1"/>
    </xf>
    <xf numFmtId="0" fontId="25" fillId="0" borderId="0" xfId="5" applyFont="1" applyFill="1" applyBorder="1">
      <alignment vertical="center"/>
    </xf>
    <xf numFmtId="0" fontId="24" fillId="0" borderId="13" xfId="11" applyFont="1" applyFill="1" applyBorder="1" applyAlignment="1">
      <alignment horizontal="left" vertical="center" wrapText="1" indent="1"/>
    </xf>
    <xf numFmtId="0" fontId="24" fillId="0" borderId="11" xfId="11" applyFont="1" applyFill="1" applyBorder="1" applyAlignment="1">
      <alignment horizontal="left" vertical="center" wrapText="1" indent="1"/>
    </xf>
    <xf numFmtId="0" fontId="29" fillId="0" borderId="7" xfId="11" applyFont="1" applyFill="1" applyBorder="1">
      <alignment horizontal="left" vertical="top" wrapText="1" indent="1"/>
    </xf>
    <xf numFmtId="0" fontId="29" fillId="0" borderId="12" xfId="11" applyFont="1" applyFill="1" applyBorder="1">
      <alignment horizontal="left" vertical="top" wrapText="1" indent="1"/>
    </xf>
    <xf numFmtId="0" fontId="28" fillId="6" borderId="0" xfId="15" applyFont="1" applyFill="1" applyAlignment="1">
      <alignment horizontal="center" vertical="center"/>
    </xf>
    <xf numFmtId="0" fontId="30" fillId="0" borderId="0" xfId="5" applyFont="1" applyFill="1" applyBorder="1">
      <alignment vertical="center"/>
    </xf>
    <xf numFmtId="0" fontId="24" fillId="0" borderId="18" xfId="11" applyFont="1" applyFill="1" applyBorder="1" applyAlignment="1">
      <alignment horizontal="left" vertical="center" wrapText="1" indent="1"/>
    </xf>
    <xf numFmtId="0" fontId="24" fillId="0" borderId="19" xfId="11" applyFont="1" applyFill="1" applyBorder="1" applyAlignment="1">
      <alignment horizontal="left" vertical="center" wrapText="1" indent="1"/>
    </xf>
    <xf numFmtId="0" fontId="29" fillId="0" borderId="16" xfId="11" applyFont="1" applyFill="1" applyBorder="1">
      <alignment horizontal="left" vertical="top" wrapText="1" indent="1"/>
    </xf>
    <xf numFmtId="0" fontId="29" fillId="0" borderId="17" xfId="11" applyFont="1" applyFill="1" applyBorder="1">
      <alignment horizontal="left" vertical="top" wrapText="1" indent="1"/>
    </xf>
    <xf numFmtId="0" fontId="31" fillId="0" borderId="0" xfId="5" applyFont="1" applyFill="1" applyBorder="1">
      <alignment vertical="center"/>
    </xf>
    <xf numFmtId="0" fontId="24" fillId="0" borderId="24" xfId="11" applyFont="1" applyFill="1" applyBorder="1" applyAlignment="1">
      <alignment horizontal="left" vertical="center" wrapText="1" indent="1"/>
    </xf>
    <xf numFmtId="0" fontId="24" fillId="0" borderId="25" xfId="11" applyFont="1" applyFill="1" applyBorder="1" applyAlignment="1">
      <alignment horizontal="left" vertical="center" wrapText="1" indent="1"/>
    </xf>
    <xf numFmtId="0" fontId="29" fillId="0" borderId="22" xfId="11" applyFont="1" applyFill="1" applyBorder="1">
      <alignment horizontal="left" vertical="top" wrapText="1" indent="1"/>
    </xf>
    <xf numFmtId="0" fontId="29" fillId="0" borderId="23" xfId="11" applyFont="1" applyFill="1" applyBorder="1">
      <alignment horizontal="left" vertical="top" wrapText="1" indent="1"/>
    </xf>
    <xf numFmtId="0" fontId="32" fillId="0" borderId="0" xfId="5" applyFont="1" applyFill="1" applyBorder="1">
      <alignment vertical="center"/>
    </xf>
    <xf numFmtId="0" fontId="24" fillId="0" borderId="30" xfId="11" applyFont="1" applyFill="1" applyBorder="1" applyAlignment="1">
      <alignment horizontal="left" vertical="center" wrapText="1" indent="1"/>
    </xf>
    <xf numFmtId="0" fontId="24" fillId="0" borderId="31" xfId="11" applyFont="1" applyFill="1" applyBorder="1" applyAlignment="1">
      <alignment horizontal="left" vertical="center" wrapText="1" indent="1"/>
    </xf>
    <xf numFmtId="0" fontId="29" fillId="0" borderId="28" xfId="11" applyFont="1" applyFill="1" applyBorder="1">
      <alignment horizontal="left" vertical="top" wrapText="1" indent="1"/>
    </xf>
    <xf numFmtId="0" fontId="29" fillId="0" borderId="29" xfId="11" applyFont="1" applyFill="1" applyBorder="1">
      <alignment horizontal="left" vertical="top" wrapText="1" indent="1"/>
    </xf>
    <xf numFmtId="0" fontId="39" fillId="38" borderId="27" xfId="0" applyFont="1" applyFill="1" applyBorder="1" applyAlignment="1">
      <alignment horizontal="center" vertical="center" wrapText="1"/>
    </xf>
  </cellXfs>
  <cellStyles count="50">
    <cellStyle name="20% - アクセント 1" xfId="29" builtinId="30" customBuiltin="1"/>
    <cellStyle name="20% - アクセント 2" xfId="32" builtinId="34" customBuiltin="1"/>
    <cellStyle name="20% - アクセント 3" xfId="36" builtinId="38" customBuiltin="1"/>
    <cellStyle name="20% - アクセント 4" xfId="40" builtinId="42" customBuiltin="1"/>
    <cellStyle name="20% - アクセント 5" xfId="43" builtinId="46" customBuiltin="1"/>
    <cellStyle name="20% - アクセント 6" xfId="47" builtinId="50" customBuiltin="1"/>
    <cellStyle name="40% - アクセント 1" xfId="1" builtinId="31" customBuiltin="1"/>
    <cellStyle name="40% - アクセント 2" xfId="33" builtinId="35" customBuiltin="1"/>
    <cellStyle name="40% - アクセント 3" xfId="37" builtinId="39" customBuiltin="1"/>
    <cellStyle name="40% - アクセント 4" xfId="41" builtinId="43" customBuiltin="1"/>
    <cellStyle name="40% - アクセント 5" xfId="44" builtinId="47" customBuiltin="1"/>
    <cellStyle name="40% - アクセント 6" xfId="48" builtinId="51" customBuiltin="1"/>
    <cellStyle name="60% - アクセント 1" xfId="30" builtinId="32" customBuiltin="1"/>
    <cellStyle name="60% - アクセント 2" xfId="34" builtinId="36" customBuiltin="1"/>
    <cellStyle name="60% - アクセント 3" xfId="38" builtinId="40" customBuiltin="1"/>
    <cellStyle name="60% - アクセント 4" xfId="42" builtinId="44" customBuiltin="1"/>
    <cellStyle name="60% - アクセント 5" xfId="45" builtinId="48" customBuiltin="1"/>
    <cellStyle name="60% - アクセント 6" xfId="49" builtinId="52" customBuiltin="1"/>
    <cellStyle name="アクセント 1" xfId="3" builtinId="29" customBuiltin="1"/>
    <cellStyle name="アクセント 2" xfId="31" builtinId="33" customBuiltin="1"/>
    <cellStyle name="アクセント 3" xfId="35" builtinId="37" customBuiltin="1"/>
    <cellStyle name="アクセント 4" xfId="39" builtinId="41" customBuiltin="1"/>
    <cellStyle name="アクセント 5" xfId="4" builtinId="45" customBuiltin="1"/>
    <cellStyle name="アクセント 6" xfId="46" builtinId="49" customBuiltin="1"/>
    <cellStyle name="タイトル" xfId="5" builtinId="15" customBuiltin="1"/>
    <cellStyle name="チェック セル" xfId="24" builtinId="23" customBuiltin="1"/>
    <cellStyle name="どちらでもない" xfId="19" builtinId="28" customBuiltin="1"/>
    <cellStyle name="パーセント" xfId="10" builtinId="5" customBuiltin="1"/>
    <cellStyle name="メモ" xfId="26" builtinId="10" customBuiltin="1"/>
    <cellStyle name="リンク セル" xfId="23" builtinId="24" customBuiltin="1"/>
    <cellStyle name="悪い" xfId="18" builtinId="27" customBuiltin="1"/>
    <cellStyle name="計算" xfId="22" builtinId="22" customBuiltin="1"/>
    <cellStyle name="警告文" xfId="25" builtinId="11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 xr:uid="{00000000-0005-0000-0000-000003000000}"/>
    <cellStyle name="集計" xfId="28" builtinId="25" customBuiltin="1"/>
    <cellStyle name="出力" xfId="21" builtinId="21" customBuiltin="1"/>
    <cellStyle name="設定エントリ" xfId="14" xr:uid="{00000000-0005-0000-0000-00000F000000}"/>
    <cellStyle name="説明文" xfId="27" builtinId="53" customBuiltin="1"/>
    <cellStyle name="通貨" xfId="9" builtinId="7" customBuiltin="1"/>
    <cellStyle name="通貨 [0.00]" xfId="8" builtinId="4" customBuiltin="1"/>
    <cellStyle name="日" xfId="12" xr:uid="{00000000-0005-0000-0000-000008000000}"/>
    <cellStyle name="入力" xfId="20" builtinId="20" customBuiltin="1"/>
    <cellStyle name="標準" xfId="0" builtinId="0" customBuiltin="1"/>
    <cellStyle name="良い" xfId="17" builtinId="26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FD03FD"/>
      <color rgb="FFE131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1</xdr:row>
      <xdr:rowOff>19050</xdr:rowOff>
    </xdr:from>
    <xdr:to>
      <xdr:col>8</xdr:col>
      <xdr:colOff>9525</xdr:colOff>
      <xdr:row>1</xdr:row>
      <xdr:rowOff>1200150</xdr:rowOff>
    </xdr:to>
    <xdr:pic>
      <xdr:nvPicPr>
        <xdr:cNvPr id="3" name="画像 2" descr="ヘッダー冬&#10;&#10;Word のフォト コラージュ: 冬">
          <a:extLst>
            <a:ext uri="{FF2B5EF4-FFF2-40B4-BE49-F238E27FC236}">
              <a16:creationId xmlns:a16="http://schemas.microsoft.com/office/drawing/2014/main" id="{E6318821-8B6F-4242-BC08-F9F80EE3C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5271" b="-3334"/>
        <a:stretch>
          <a:fillRect/>
        </a:stretch>
      </xdr:blipFill>
      <xdr:spPr>
        <a:xfrm>
          <a:off x="6715125" y="133350"/>
          <a:ext cx="3514725" cy="11811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4" name="画像 3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4" name="画像 3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860595</xdr:colOff>
      <xdr:row>1</xdr:row>
      <xdr:rowOff>28575</xdr:rowOff>
    </xdr:from>
    <xdr:to>
      <xdr:col>8</xdr:col>
      <xdr:colOff>28575</xdr:colOff>
      <xdr:row>1</xdr:row>
      <xdr:rowOff>1209675</xdr:rowOff>
    </xdr:to>
    <xdr:pic>
      <xdr:nvPicPr>
        <xdr:cNvPr id="3" name="画像 2" descr="ヘッダー冬&#10;&#10;Word のフォト コラージュ: 冬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5271" b="-3334"/>
        <a:stretch>
          <a:fillRect/>
        </a:stretch>
      </xdr:blipFill>
      <xdr:spPr>
        <a:xfrm>
          <a:off x="6766095" y="142875"/>
          <a:ext cx="3482805" cy="1181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1166041</xdr:colOff>
      <xdr:row>1</xdr:row>
      <xdr:rowOff>0</xdr:rowOff>
    </xdr:from>
    <xdr:to>
      <xdr:col>7</xdr:col>
      <xdr:colOff>1434284</xdr:colOff>
      <xdr:row>1</xdr:row>
      <xdr:rowOff>1143000</xdr:rowOff>
    </xdr:to>
    <xdr:pic>
      <xdr:nvPicPr>
        <xdr:cNvPr id="2" name="画像 1" descr="ヘッダー春&#10;&#10;Word のフォト コラージュ: 春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33266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1166041</xdr:colOff>
      <xdr:row>1</xdr:row>
      <xdr:rowOff>0</xdr:rowOff>
    </xdr:from>
    <xdr:to>
      <xdr:col>7</xdr:col>
      <xdr:colOff>1434284</xdr:colOff>
      <xdr:row>1</xdr:row>
      <xdr:rowOff>1143000</xdr:rowOff>
    </xdr:to>
    <xdr:pic>
      <xdr:nvPicPr>
        <xdr:cNvPr id="4" name="画像 3" descr="ヘッダー春&#10;&#10;Word のフォト コラージュ: 春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33266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1166041</xdr:colOff>
      <xdr:row>1</xdr:row>
      <xdr:rowOff>0</xdr:rowOff>
    </xdr:from>
    <xdr:to>
      <xdr:col>7</xdr:col>
      <xdr:colOff>1434284</xdr:colOff>
      <xdr:row>1</xdr:row>
      <xdr:rowOff>1143000</xdr:rowOff>
    </xdr:to>
    <xdr:pic>
      <xdr:nvPicPr>
        <xdr:cNvPr id="4" name="画像 3" descr="ヘッダー春&#10;&#10;Word のフォト コラージュ: 春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33266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3" name="画像 2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4" name="画像 3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4" name="画像 3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3" name="画像 2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A1:L15"/>
  <sheetViews>
    <sheetView showGridLines="0" tabSelected="1" topLeftCell="A8" zoomScaleNormal="100" workbookViewId="0">
      <selection activeCell="J9" sqref="J9"/>
    </sheetView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2" width="12.44140625" style="29" customWidth="1"/>
    <col min="13" max="13" width="1.77734375" style="29" customWidth="1"/>
    <col min="14" max="16384" width="8.88671875" style="29"/>
  </cols>
  <sheetData>
    <row r="1" spans="1:12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  <c r="J1" s="1"/>
      <c r="K1" s="1"/>
      <c r="L1" s="1"/>
    </row>
    <row r="2" spans="1:12" ht="96" customHeight="1" x14ac:dyDescent="0.25">
      <c r="A2" s="1"/>
      <c r="B2" s="50" t="str">
        <f>CalendarYear&amp;"年"&amp;"1月"</f>
        <v>2026年1月</v>
      </c>
      <c r="C2" s="50"/>
      <c r="D2" s="50"/>
      <c r="E2" s="2"/>
      <c r="F2" s="2"/>
      <c r="G2" s="2"/>
      <c r="H2" s="3"/>
      <c r="I2" s="1"/>
      <c r="J2" s="1"/>
      <c r="K2" s="1"/>
      <c r="L2" s="1"/>
    </row>
    <row r="3" spans="1:12" s="30" customFormat="1" ht="24" customHeight="1" x14ac:dyDescent="0.25">
      <c r="A3" s="4"/>
      <c r="B3" s="5" t="str">
        <f>週の始まり</f>
        <v>日曜日</v>
      </c>
      <c r="C3" s="6" t="str">
        <f t="shared" ref="C3:H3" si="0">TEXT(C4,"aaaa")</f>
        <v>月曜日</v>
      </c>
      <c r="D3" s="6" t="str">
        <f t="shared" si="0"/>
        <v>火曜日</v>
      </c>
      <c r="E3" s="6" t="str">
        <f t="shared" si="0"/>
        <v>水曜日</v>
      </c>
      <c r="F3" s="6" t="str">
        <f t="shared" si="0"/>
        <v>木曜日</v>
      </c>
      <c r="G3" s="6" t="str">
        <f t="shared" si="0"/>
        <v>金曜日</v>
      </c>
      <c r="H3" s="7" t="str">
        <f t="shared" si="0"/>
        <v>土曜日</v>
      </c>
      <c r="I3" s="4"/>
      <c r="J3" s="4"/>
      <c r="K3" s="55" t="s">
        <v>2</v>
      </c>
      <c r="L3" s="55"/>
    </row>
    <row r="4" spans="1:12" s="31" customFormat="1" ht="24" customHeight="1" x14ac:dyDescent="0.25">
      <c r="A4" s="8"/>
      <c r="B4" s="33">
        <f t="array" ref="B4:H4">DaysAndWeeks+DATE(CalendarYear,1,1)-WEEKDAY(DATE(CalendarYear,1,1),(週の始まり="月曜日")+1)+1</f>
        <v>46019</v>
      </c>
      <c r="C4" s="33">
        <v>46020</v>
      </c>
      <c r="D4" s="33">
        <v>46021</v>
      </c>
      <c r="E4" s="33">
        <v>46022</v>
      </c>
      <c r="F4" s="33">
        <v>46023</v>
      </c>
      <c r="G4" s="33">
        <v>46024</v>
      </c>
      <c r="H4" s="34">
        <v>46025</v>
      </c>
      <c r="I4" s="8"/>
      <c r="J4" s="8"/>
      <c r="K4" s="9" t="s">
        <v>3</v>
      </c>
      <c r="L4" s="9" t="s">
        <v>4</v>
      </c>
    </row>
    <row r="5" spans="1:12" s="32" customFormat="1" ht="56.1" customHeight="1" x14ac:dyDescent="0.25">
      <c r="A5" s="10"/>
      <c r="B5" s="11"/>
      <c r="C5" s="11"/>
      <c r="D5" s="11"/>
      <c r="E5" s="11"/>
      <c r="F5" s="47" t="s">
        <v>6</v>
      </c>
      <c r="G5" s="47" t="s">
        <v>6</v>
      </c>
      <c r="H5" s="47" t="s">
        <v>6</v>
      </c>
      <c r="I5" s="10"/>
      <c r="J5" s="10"/>
      <c r="K5" s="12">
        <v>2026</v>
      </c>
      <c r="L5" s="12" t="s">
        <v>5</v>
      </c>
    </row>
    <row r="6" spans="1:12" s="31" customFormat="1" ht="24" customHeight="1" x14ac:dyDescent="0.25">
      <c r="A6" s="8"/>
      <c r="B6" s="35">
        <f t="array" ref="B6:H6">DaysAndWeeks+DATE(CalendarYear,1,1)-WEEKDAY(DATE(CalendarYear,1,1),(週の始まり="月曜日")+1)+8</f>
        <v>46026</v>
      </c>
      <c r="C6" s="35">
        <v>46027</v>
      </c>
      <c r="D6" s="35">
        <v>46028</v>
      </c>
      <c r="E6" s="35">
        <v>46029</v>
      </c>
      <c r="F6" s="35">
        <v>46030</v>
      </c>
      <c r="G6" s="35">
        <v>46031</v>
      </c>
      <c r="H6" s="35">
        <v>46032</v>
      </c>
      <c r="I6" s="8"/>
      <c r="J6" s="8"/>
      <c r="K6" s="8"/>
      <c r="L6" s="8"/>
    </row>
    <row r="7" spans="1:12" s="32" customFormat="1" ht="56.1" customHeight="1" x14ac:dyDescent="0.25">
      <c r="A7" s="10"/>
      <c r="B7" s="13"/>
      <c r="C7" s="13"/>
      <c r="D7" s="13"/>
      <c r="E7" s="47" t="s">
        <v>6</v>
      </c>
      <c r="F7" s="13"/>
      <c r="G7" s="13"/>
      <c r="H7" s="13"/>
      <c r="I7" s="10"/>
      <c r="J7" s="10"/>
      <c r="K7" s="10"/>
      <c r="L7" s="10"/>
    </row>
    <row r="8" spans="1:12" s="31" customFormat="1" ht="24" customHeight="1" x14ac:dyDescent="0.25">
      <c r="A8" s="8"/>
      <c r="B8" s="36">
        <f t="array" ref="B8:H8">DaysAndWeeks+DATE(CalendarYear,1,1)-WEEKDAY(DATE(CalendarYear,1,1),(週の始まり="月曜日")+1)+15</f>
        <v>46033</v>
      </c>
      <c r="C8" s="36">
        <v>46034</v>
      </c>
      <c r="D8" s="36">
        <v>46035</v>
      </c>
      <c r="E8" s="36">
        <v>46036</v>
      </c>
      <c r="F8" s="36">
        <v>46037</v>
      </c>
      <c r="G8" s="36">
        <v>46038</v>
      </c>
      <c r="H8" s="36">
        <v>46039</v>
      </c>
      <c r="I8" s="8"/>
      <c r="J8" s="8"/>
      <c r="K8" s="8"/>
      <c r="L8" s="8"/>
    </row>
    <row r="9" spans="1:12" s="32" customFormat="1" ht="56.1" customHeight="1" x14ac:dyDescent="0.25">
      <c r="A9" s="10"/>
      <c r="B9" s="47" t="s">
        <v>6</v>
      </c>
      <c r="C9" s="71" t="s">
        <v>8</v>
      </c>
      <c r="D9" s="11"/>
      <c r="E9" s="47" t="s">
        <v>6</v>
      </c>
      <c r="F9" s="11"/>
      <c r="G9" s="11"/>
      <c r="H9" s="11"/>
      <c r="I9" s="10"/>
      <c r="J9" s="10"/>
      <c r="K9" s="10"/>
      <c r="L9" s="10"/>
    </row>
    <row r="10" spans="1:12" s="31" customFormat="1" ht="24" customHeight="1" x14ac:dyDescent="0.25">
      <c r="A10" s="8"/>
      <c r="B10" s="35">
        <f t="array" ref="B10:H10">DaysAndWeeks+DATE(CalendarYear,1,1)-WEEKDAY(DATE(CalendarYear,1,1),(週の始まり="月曜日")+1)+22</f>
        <v>46040</v>
      </c>
      <c r="C10" s="35">
        <v>46041</v>
      </c>
      <c r="D10" s="35">
        <v>46042</v>
      </c>
      <c r="E10" s="35">
        <v>46043</v>
      </c>
      <c r="F10" s="35">
        <v>46044</v>
      </c>
      <c r="G10" s="35">
        <v>46045</v>
      </c>
      <c r="H10" s="35">
        <v>46046</v>
      </c>
      <c r="I10" s="8"/>
      <c r="J10" s="8"/>
      <c r="K10" s="8"/>
      <c r="L10" s="8"/>
    </row>
    <row r="11" spans="1:12" s="32" customFormat="1" ht="56.1" customHeight="1" x14ac:dyDescent="0.25">
      <c r="A11" s="10"/>
      <c r="B11" s="13"/>
      <c r="C11" s="13"/>
      <c r="D11" s="13"/>
      <c r="E11" s="47" t="s">
        <v>6</v>
      </c>
      <c r="F11" s="13"/>
      <c r="G11" s="13"/>
      <c r="H11" s="13"/>
      <c r="I11" s="10"/>
      <c r="J11" s="10"/>
      <c r="K11" s="10"/>
      <c r="L11" s="10"/>
    </row>
    <row r="12" spans="1:12" s="31" customFormat="1" ht="24" customHeight="1" x14ac:dyDescent="0.25">
      <c r="A12" s="8"/>
      <c r="B12" s="36">
        <f t="array" ref="B12:H12">DaysAndWeeks+DATE(CalendarYear,1,1)-WEEKDAY(DATE(CalendarYear,1,1),(週の始まり="月曜日")+1)+29</f>
        <v>46047</v>
      </c>
      <c r="C12" s="36">
        <v>46048</v>
      </c>
      <c r="D12" s="36">
        <v>46049</v>
      </c>
      <c r="E12" s="36">
        <v>46050</v>
      </c>
      <c r="F12" s="36">
        <v>46051</v>
      </c>
      <c r="G12" s="36">
        <v>46052</v>
      </c>
      <c r="H12" s="36">
        <v>46053</v>
      </c>
      <c r="I12" s="8"/>
      <c r="J12" s="8"/>
      <c r="K12" s="8"/>
      <c r="L12" s="8"/>
    </row>
    <row r="13" spans="1:12" s="32" customFormat="1" ht="56.1" customHeight="1" x14ac:dyDescent="0.25">
      <c r="A13" s="10"/>
      <c r="B13" s="11"/>
      <c r="C13" s="11"/>
      <c r="D13" s="11"/>
      <c r="E13" s="47" t="s">
        <v>6</v>
      </c>
      <c r="F13" s="11"/>
      <c r="G13" s="11"/>
      <c r="H13" s="11"/>
      <c r="I13" s="10"/>
      <c r="J13" s="10"/>
      <c r="K13" s="10"/>
      <c r="L13" s="10"/>
    </row>
    <row r="14" spans="1:12" s="31" customFormat="1" ht="24" customHeight="1" x14ac:dyDescent="0.25">
      <c r="A14" s="8"/>
      <c r="B14" s="35">
        <f t="array" ref="B14:C14">DaysAndWeeks+DATE(CalendarYear,1,1)-WEEKDAY(DATE(CalendarYear,1,1),(週の始まり="月曜日")+1)+36</f>
        <v>46054</v>
      </c>
      <c r="C14" s="35">
        <v>46055</v>
      </c>
      <c r="D14" s="51" t="s">
        <v>0</v>
      </c>
      <c r="E14" s="51"/>
      <c r="F14" s="51"/>
      <c r="G14" s="51"/>
      <c r="H14" s="52"/>
      <c r="I14" s="8"/>
      <c r="J14" s="8"/>
      <c r="K14" s="8"/>
      <c r="L14" s="8"/>
    </row>
    <row r="15" spans="1:12" s="32" customFormat="1" ht="56.1" customHeight="1" x14ac:dyDescent="0.25">
      <c r="A15" s="10"/>
      <c r="B15" s="13"/>
      <c r="C15" s="13"/>
      <c r="D15" s="53"/>
      <c r="E15" s="53"/>
      <c r="F15" s="53"/>
      <c r="G15" s="53"/>
      <c r="H15" s="54"/>
      <c r="I15" s="10"/>
      <c r="J15" s="10"/>
      <c r="K15" s="10"/>
      <c r="L15" s="10"/>
    </row>
  </sheetData>
  <mergeCells count="4">
    <mergeCell ref="B2:D2"/>
    <mergeCell ref="D14:H14"/>
    <mergeCell ref="D15:H15"/>
    <mergeCell ref="K3:L3"/>
  </mergeCells>
  <phoneticPr fontId="1" type="noConversion"/>
  <conditionalFormatting sqref="B4:G4">
    <cfRule type="expression" dxfId="23" priority="23">
      <formula>DAY(B4)&gt;8</formula>
    </cfRule>
  </conditionalFormatting>
  <conditionalFormatting sqref="B12:H12 B14:C14">
    <cfRule type="expression" dxfId="22" priority="24">
      <formula>AND(DAY(B12)&gt;=1,DAY(B12)&lt;=15)</formula>
    </cfRule>
  </conditionalFormatting>
  <dataValidations count="13">
    <dataValidation type="list" errorStyle="warning" allowBlank="1" showInputMessage="1" showErrorMessage="1" error="リストから曜日を選びます。[キャンセル] を選択し、Alt キーを押しながら下矢印キーを押して、ドロップダウン リストから曜日を選びます。" prompt="このセルで、週の最初の曜日を選択します。Alt + 下矢印キーを押してドロップダウン リストを開きます。下矢印キーで移動し、Enter キーを押して選択します。" sqref="L5" xr:uid="{00000000-0002-0000-0000-000000000000}">
      <formula1>"日曜日, 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各月は、個別のワークシート上にあります。" sqref="A1" xr:uid="{00000000-0002-0000-0000-000001000000}"/>
    <dataValidation allowBlank="1" showInputMessage="1" showErrorMessage="1" prompt="下のセルに年を入力します" sqref="K4" xr:uid="{00000000-0002-0000-0000-000002000000}"/>
    <dataValidation allowBlank="1" showInputMessage="1" showErrorMessage="1" prompt="下のセルで週の開始日を選択します" sqref="L4" xr:uid="{00000000-0002-0000-0000-000003000000}"/>
    <dataValidation allowBlank="1" showInputMessage="1" showErrorMessage="1" prompt="このセルに年を入力します" sqref="K5" xr:uid="{00000000-0002-0000-0000-000004000000}"/>
    <dataValidation allowBlank="1" showInputMessage="1" showErrorMessage="1" prompt="この行には、このカレンダーの曜日名が含まれます。このセルには、週の最初の曜日が含まれます。週の最初の曜日を変更するには、このワークシートのセル L5 に新しい曜日を入力します。" sqref="B3" xr:uid="{00000000-0002-0000-0000-000005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000-000006000000}"/>
    <dataValidation allowBlank="1" showInputMessage="1" showErrorMessage="1" prompt="このセルの年は、セル K5 に入力された年に基づいて自動的に更新されます。下のカレンダーには、前の月と次の月の日付が薄い色のフォントで表示されます。" sqref="B2:D2" xr:uid="{00000000-0002-0000-0000-000007000000}"/>
    <dataValidation allowBlank="1" showInputMessage="1" showErrorMessage="1" prompt="曜日は自動的に決定されます" sqref="C3:H3" xr:uid="{00000000-0002-0000-0000-000008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000-000009000000}"/>
    <dataValidation allowBlank="1" showInputMessage="1" prompt="このセルに毎月のメモを入力します" sqref="D15:H15" xr:uid="{00000000-0002-0000-0000-00000A000000}"/>
    <dataValidation allowBlank="1" showInputMessage="1" prompt="下のセルに毎月のメモを入力します" sqref="D14:H14" xr:uid="{00000000-0002-0000-0000-00000B000000}"/>
    <dataValidation allowBlank="1" showInputMessage="1" showErrorMessage="1" prompt="年を入力し、下のセルでカレンダーの最初の日を選択します。これらのカレンダー設定用のセルは印刷されません。" sqref="K3" xr:uid="{00000000-0002-0000-0000-00000C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A1:I15"/>
  <sheetViews>
    <sheetView showGridLines="0" workbookViewId="0">
      <selection activeCell="E11" sqref="E11"/>
    </sheetView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6" t="str">
        <f>CalendarYear&amp;"年"&amp;"10月"</f>
        <v>2026年10月</v>
      </c>
      <c r="C2" s="66"/>
      <c r="D2" s="66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日曜日</v>
      </c>
      <c r="C3" s="25" t="str">
        <f t="shared" ref="C3:H3" si="0">TEXT(C4,"aaaa")</f>
        <v>月曜日</v>
      </c>
      <c r="D3" s="25" t="str">
        <f t="shared" si="0"/>
        <v>火曜日</v>
      </c>
      <c r="E3" s="25" t="str">
        <f t="shared" si="0"/>
        <v>水曜日</v>
      </c>
      <c r="F3" s="25" t="str">
        <f t="shared" si="0"/>
        <v>木曜日</v>
      </c>
      <c r="G3" s="25" t="str">
        <f t="shared" si="0"/>
        <v>金曜日</v>
      </c>
      <c r="H3" s="26" t="str">
        <f t="shared" si="0"/>
        <v>土曜日</v>
      </c>
      <c r="I3" s="4"/>
    </row>
    <row r="4" spans="1:9" s="31" customFormat="1" ht="24" customHeight="1" x14ac:dyDescent="0.25">
      <c r="A4" s="8"/>
      <c r="B4" s="37">
        <f t="array" ref="B4:H4">DaysAndWeeks+DATE(CalendarYear,10,1)-WEEKDAY(DATE(CalendarYear,10,1),(週の始まり="月曜日")+1)+1</f>
        <v>46292</v>
      </c>
      <c r="C4" s="37">
        <v>46293</v>
      </c>
      <c r="D4" s="37">
        <v>46294</v>
      </c>
      <c r="E4" s="37">
        <v>46295</v>
      </c>
      <c r="F4" s="37">
        <v>46296</v>
      </c>
      <c r="G4" s="37">
        <v>46297</v>
      </c>
      <c r="H4" s="37">
        <v>46298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DaysAndWeeks+DATE(CalendarYear,10,1)-WEEKDAY(DATE(CalendarYear,10,1),(週の始まり="月曜日")+1)+8</f>
        <v>46299</v>
      </c>
      <c r="C6" s="38">
        <v>46300</v>
      </c>
      <c r="D6" s="38">
        <v>46301</v>
      </c>
      <c r="E6" s="38">
        <v>46302</v>
      </c>
      <c r="F6" s="38">
        <v>46303</v>
      </c>
      <c r="G6" s="38">
        <v>46304</v>
      </c>
      <c r="H6" s="38">
        <v>46305</v>
      </c>
      <c r="I6" s="8"/>
    </row>
    <row r="7" spans="1:9" s="32" customFormat="1" ht="56.1" customHeight="1" x14ac:dyDescent="0.25">
      <c r="A7" s="10"/>
      <c r="B7" s="46" t="s">
        <v>7</v>
      </c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DaysAndWeeks+DATE(CalendarYear,10,1)-WEEKDAY(DATE(CalendarYear,10,1),(週の始まり="月曜日")+1)+15</f>
        <v>46306</v>
      </c>
      <c r="C8" s="39">
        <v>46307</v>
      </c>
      <c r="D8" s="39">
        <v>46308</v>
      </c>
      <c r="E8" s="39">
        <v>46309</v>
      </c>
      <c r="F8" s="39">
        <v>46310</v>
      </c>
      <c r="G8" s="39">
        <v>46311</v>
      </c>
      <c r="H8" s="39">
        <v>46312</v>
      </c>
      <c r="I8" s="8"/>
    </row>
    <row r="9" spans="1:9" s="32" customFormat="1" ht="56.1" customHeight="1" x14ac:dyDescent="0.25">
      <c r="A9" s="10"/>
      <c r="B9" s="46" t="s">
        <v>7</v>
      </c>
      <c r="C9" s="27"/>
      <c r="D9" s="27"/>
      <c r="E9" s="27"/>
      <c r="F9" s="27"/>
      <c r="G9" s="27"/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DaysAndWeeks+DATE(CalendarYear,10,1)-WEEKDAY(DATE(CalendarYear,10,1),(週の始まり="月曜日")+1)+22</f>
        <v>46313</v>
      </c>
      <c r="C10" s="38">
        <v>46314</v>
      </c>
      <c r="D10" s="38">
        <v>46315</v>
      </c>
      <c r="E10" s="38">
        <v>46316</v>
      </c>
      <c r="F10" s="38">
        <v>46317</v>
      </c>
      <c r="G10" s="38">
        <v>46318</v>
      </c>
      <c r="H10" s="38">
        <v>46319</v>
      </c>
      <c r="I10" s="8"/>
    </row>
    <row r="11" spans="1:9" s="32" customFormat="1" ht="56.1" customHeight="1" x14ac:dyDescent="0.25">
      <c r="A11" s="10"/>
      <c r="B11" s="46" t="s">
        <v>7</v>
      </c>
      <c r="C11" s="28"/>
      <c r="D11" s="28"/>
      <c r="E11" s="47" t="s">
        <v>6</v>
      </c>
      <c r="F11" s="47" t="s">
        <v>6</v>
      </c>
      <c r="G11" s="47" t="s">
        <v>6</v>
      </c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DaysAndWeeks+DATE(CalendarYear,10,1)-WEEKDAY(DATE(CalendarYear,10,1),(週の始まり="月曜日")+1)+29</f>
        <v>46320</v>
      </c>
      <c r="C12" s="39">
        <v>46321</v>
      </c>
      <c r="D12" s="39">
        <v>46322</v>
      </c>
      <c r="E12" s="39">
        <v>46323</v>
      </c>
      <c r="F12" s="39">
        <v>46324</v>
      </c>
      <c r="G12" s="39">
        <v>46325</v>
      </c>
      <c r="H12" s="39">
        <v>46326</v>
      </c>
      <c r="I12" s="8"/>
    </row>
    <row r="13" spans="1:9" s="32" customFormat="1" ht="56.1" customHeight="1" x14ac:dyDescent="0.25">
      <c r="A13" s="10"/>
      <c r="B13" s="46" t="s">
        <v>7</v>
      </c>
      <c r="C13" s="27"/>
      <c r="D13" s="27"/>
      <c r="E13" s="47" t="s">
        <v>6</v>
      </c>
      <c r="F13" s="47" t="s">
        <v>6</v>
      </c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DaysAndWeeks+DATE(CalendarYear,10,1)-WEEKDAY(DATE(CalendarYear,10,1),(週の始まり="月曜日")+1)+36</f>
        <v>46327</v>
      </c>
      <c r="C14" s="38">
        <v>46328</v>
      </c>
      <c r="D14" s="67" t="s">
        <v>0</v>
      </c>
      <c r="E14" s="67"/>
      <c r="F14" s="67"/>
      <c r="G14" s="67"/>
      <c r="H14" s="68"/>
      <c r="I14" s="8"/>
    </row>
    <row r="15" spans="1:9" s="32" customFormat="1" ht="56.1" customHeight="1" x14ac:dyDescent="0.25">
      <c r="A15" s="10"/>
      <c r="B15" s="28"/>
      <c r="C15" s="28"/>
      <c r="D15" s="69"/>
      <c r="E15" s="69"/>
      <c r="F15" s="69"/>
      <c r="G15" s="69"/>
      <c r="H15" s="7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900-000000000000}"/>
    <dataValidation allowBlank="1" showInputMessage="1" showErrorMessage="1" prompt="10 月の月間カレンダー" sqref="A1" xr:uid="{00000000-0002-0000-09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9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900-000003000000}"/>
    <dataValidation allowBlank="1" showInputMessage="1" prompt="下のセルに毎月のメモを入力します" sqref="D14:H14" xr:uid="{00000000-0002-0000-0900-000004000000}"/>
    <dataValidation allowBlank="1" showInputMessage="1" prompt="このセルに毎月のメモを入力します" sqref="D15:H15" xr:uid="{00000000-0002-0000-09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9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9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A1:I15"/>
  <sheetViews>
    <sheetView showGridLines="0" topLeftCell="A8" workbookViewId="0">
      <selection activeCell="B11" sqref="B11"/>
    </sheetView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6" t="str">
        <f>CalendarYear&amp;"年"&amp;"11月"</f>
        <v>2026年11月</v>
      </c>
      <c r="C2" s="66"/>
      <c r="D2" s="66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日曜日</v>
      </c>
      <c r="C3" s="25" t="str">
        <f t="shared" ref="C3:H3" si="0">TEXT(C4,"aaaa")</f>
        <v>月曜日</v>
      </c>
      <c r="D3" s="25" t="str">
        <f t="shared" si="0"/>
        <v>火曜日</v>
      </c>
      <c r="E3" s="25" t="str">
        <f t="shared" si="0"/>
        <v>水曜日</v>
      </c>
      <c r="F3" s="25" t="str">
        <f t="shared" si="0"/>
        <v>木曜日</v>
      </c>
      <c r="G3" s="25" t="str">
        <f t="shared" si="0"/>
        <v>金曜日</v>
      </c>
      <c r="H3" s="26" t="str">
        <f t="shared" si="0"/>
        <v>土曜日</v>
      </c>
      <c r="I3" s="4"/>
    </row>
    <row r="4" spans="1:9" s="31" customFormat="1" ht="24" customHeight="1" x14ac:dyDescent="0.25">
      <c r="A4" s="8"/>
      <c r="B4" s="37">
        <f t="array" ref="B4:H4">DaysAndWeeks+DATE(CalendarYear,11,1)-WEEKDAY(DATE(CalendarYear,11,1),(週の始まり="月曜日")+1)+1</f>
        <v>46327</v>
      </c>
      <c r="C4" s="37">
        <v>46328</v>
      </c>
      <c r="D4" s="37">
        <v>46329</v>
      </c>
      <c r="E4" s="37">
        <v>46330</v>
      </c>
      <c r="F4" s="37">
        <v>46331</v>
      </c>
      <c r="G4" s="37">
        <v>46332</v>
      </c>
      <c r="H4" s="37">
        <v>46333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DaysAndWeeks+DATE(CalendarYear,11,1)-WEEKDAY(DATE(CalendarYear,11,1),(週の始まり="月曜日")+1)+8</f>
        <v>46334</v>
      </c>
      <c r="C6" s="38">
        <v>46335</v>
      </c>
      <c r="D6" s="38">
        <v>46336</v>
      </c>
      <c r="E6" s="38">
        <v>46337</v>
      </c>
      <c r="F6" s="38">
        <v>46338</v>
      </c>
      <c r="G6" s="38">
        <v>46339</v>
      </c>
      <c r="H6" s="38">
        <v>46340</v>
      </c>
      <c r="I6" s="8"/>
    </row>
    <row r="7" spans="1:9" s="32" customFormat="1" ht="56.1" customHeight="1" x14ac:dyDescent="0.25">
      <c r="A7" s="10"/>
      <c r="B7" s="47" t="s">
        <v>6</v>
      </c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DaysAndWeeks+DATE(CalendarYear,11,1)-WEEKDAY(DATE(CalendarYear,11,1),(週の始まり="月曜日")+1)+15</f>
        <v>46341</v>
      </c>
      <c r="C8" s="39">
        <v>46342</v>
      </c>
      <c r="D8" s="39">
        <v>46343</v>
      </c>
      <c r="E8" s="39">
        <v>46344</v>
      </c>
      <c r="F8" s="39">
        <v>46345</v>
      </c>
      <c r="G8" s="39">
        <v>46346</v>
      </c>
      <c r="H8" s="39">
        <v>46347</v>
      </c>
      <c r="I8" s="8"/>
    </row>
    <row r="9" spans="1:9" s="32" customFormat="1" ht="56.1" customHeight="1" x14ac:dyDescent="0.25">
      <c r="A9" s="10"/>
      <c r="B9" s="47" t="s">
        <v>6</v>
      </c>
      <c r="C9" s="27"/>
      <c r="D9" s="27"/>
      <c r="E9" s="47" t="s">
        <v>6</v>
      </c>
      <c r="F9" s="47" t="s">
        <v>6</v>
      </c>
      <c r="G9" s="47" t="s">
        <v>6</v>
      </c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DaysAndWeeks+DATE(CalendarYear,11,1)-WEEKDAY(DATE(CalendarYear,11,1),(週の始まり="月曜日")+1)+22</f>
        <v>46348</v>
      </c>
      <c r="C10" s="38">
        <v>46349</v>
      </c>
      <c r="D10" s="38">
        <v>46350</v>
      </c>
      <c r="E10" s="38">
        <v>46351</v>
      </c>
      <c r="F10" s="38">
        <v>46352</v>
      </c>
      <c r="G10" s="38">
        <v>46353</v>
      </c>
      <c r="H10" s="38">
        <v>46354</v>
      </c>
      <c r="I10" s="8"/>
    </row>
    <row r="11" spans="1:9" s="32" customFormat="1" ht="56.1" customHeight="1" x14ac:dyDescent="0.25">
      <c r="A11" s="10"/>
      <c r="B11" s="46" t="s">
        <v>7</v>
      </c>
      <c r="C11" s="28"/>
      <c r="D11" s="28"/>
      <c r="E11" s="28"/>
      <c r="F11" s="28"/>
      <c r="G11" s="28"/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DaysAndWeeks+DATE(CalendarYear,11,1)-WEEKDAY(DATE(CalendarYear,11,1),(週の始まり="月曜日")+1)+29</f>
        <v>46355</v>
      </c>
      <c r="C12" s="39">
        <v>46356</v>
      </c>
      <c r="D12" s="39">
        <v>46357</v>
      </c>
      <c r="E12" s="39">
        <v>46358</v>
      </c>
      <c r="F12" s="39">
        <v>46359</v>
      </c>
      <c r="G12" s="39">
        <v>46360</v>
      </c>
      <c r="H12" s="39">
        <v>46361</v>
      </c>
      <c r="I12" s="8"/>
    </row>
    <row r="13" spans="1:9" s="32" customFormat="1" ht="56.1" customHeight="1" x14ac:dyDescent="0.25">
      <c r="A13" s="10"/>
      <c r="B13" s="46" t="s">
        <v>7</v>
      </c>
      <c r="C13" s="27"/>
      <c r="D13" s="27"/>
      <c r="E13" s="27"/>
      <c r="F13" s="27"/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DaysAndWeeks+DATE(CalendarYear,11,1)-WEEKDAY(DATE(CalendarYear,11,1),(週の始まり="月曜日")+1)+36</f>
        <v>46362</v>
      </c>
      <c r="C14" s="38">
        <v>46363</v>
      </c>
      <c r="D14" s="67" t="s">
        <v>0</v>
      </c>
      <c r="E14" s="67"/>
      <c r="F14" s="67"/>
      <c r="G14" s="67"/>
      <c r="H14" s="68"/>
      <c r="I14" s="8"/>
    </row>
    <row r="15" spans="1:9" s="32" customFormat="1" ht="56.1" customHeight="1" x14ac:dyDescent="0.25">
      <c r="A15" s="10"/>
      <c r="B15" s="46" t="s">
        <v>7</v>
      </c>
      <c r="C15" s="28"/>
      <c r="D15" s="69"/>
      <c r="E15" s="69"/>
      <c r="F15" s="69"/>
      <c r="G15" s="69"/>
      <c r="H15" s="7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A00-000000000000}"/>
    <dataValidation allowBlank="1" showInputMessage="1" showErrorMessage="1" prompt="11 月の月間カレンダー" sqref="A1" xr:uid="{00000000-0002-0000-0A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A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A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A00-000004000000}"/>
    <dataValidation allowBlank="1" showInputMessage="1" prompt="このセルに毎月のメモを入力します" sqref="D15:H15" xr:uid="{00000000-0002-0000-0A00-000005000000}"/>
    <dataValidation allowBlank="1" showInputMessage="1" prompt="下のセルに毎月のメモを入力します" sqref="D14:H14" xr:uid="{00000000-0002-0000-0A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A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A1:I15"/>
  <sheetViews>
    <sheetView showGridLines="0" workbookViewId="0">
      <selection activeCell="C7" sqref="C7"/>
    </sheetView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50" t="str">
        <f>CalendarYear&amp;"年"&amp;"12月"</f>
        <v>2026年12月</v>
      </c>
      <c r="C2" s="50"/>
      <c r="D2" s="50"/>
      <c r="E2" s="2"/>
      <c r="F2" s="2"/>
      <c r="G2" s="2"/>
      <c r="H2" s="3"/>
      <c r="I2" s="1"/>
    </row>
    <row r="3" spans="1:9" s="30" customFormat="1" ht="24" customHeight="1" x14ac:dyDescent="0.25">
      <c r="A3" s="4"/>
      <c r="B3" s="5" t="str">
        <f>週の始まり</f>
        <v>日曜日</v>
      </c>
      <c r="C3" s="6" t="str">
        <f t="shared" ref="C3:H3" si="0">TEXT(C4,"aaaa")</f>
        <v>月曜日</v>
      </c>
      <c r="D3" s="6" t="str">
        <f t="shared" si="0"/>
        <v>火曜日</v>
      </c>
      <c r="E3" s="6" t="str">
        <f t="shared" si="0"/>
        <v>水曜日</v>
      </c>
      <c r="F3" s="6" t="str">
        <f t="shared" si="0"/>
        <v>木曜日</v>
      </c>
      <c r="G3" s="6" t="str">
        <f t="shared" si="0"/>
        <v>金曜日</v>
      </c>
      <c r="H3" s="7" t="str">
        <f t="shared" si="0"/>
        <v>土曜日</v>
      </c>
      <c r="I3" s="4"/>
    </row>
    <row r="4" spans="1:9" s="31" customFormat="1" ht="24" customHeight="1" x14ac:dyDescent="0.25">
      <c r="A4" s="8"/>
      <c r="B4" s="33">
        <f t="array" ref="B4:H4">DaysAndWeeks+DATE(CalendarYear,12,1)-WEEKDAY(DATE(CalendarYear,12,1),(週の始まり="月曜日")+1)+1</f>
        <v>46355</v>
      </c>
      <c r="C4" s="33">
        <v>46356</v>
      </c>
      <c r="D4" s="33">
        <v>46357</v>
      </c>
      <c r="E4" s="33">
        <v>46358</v>
      </c>
      <c r="F4" s="33">
        <v>46359</v>
      </c>
      <c r="G4" s="33">
        <v>46360</v>
      </c>
      <c r="H4" s="34">
        <v>46361</v>
      </c>
      <c r="I4" s="8"/>
    </row>
    <row r="5" spans="1:9" s="32" customFormat="1" ht="56.1" customHeight="1" x14ac:dyDescent="0.25">
      <c r="A5" s="10"/>
      <c r="B5" s="11"/>
      <c r="C5" s="11"/>
      <c r="D5" s="11"/>
      <c r="E5" s="11"/>
      <c r="F5" s="11"/>
      <c r="G5" s="11"/>
      <c r="H5" s="11"/>
      <c r="I5" s="10"/>
    </row>
    <row r="6" spans="1:9" s="31" customFormat="1" ht="24" customHeight="1" x14ac:dyDescent="0.25">
      <c r="A6" s="8"/>
      <c r="B6" s="35">
        <f t="array" ref="B6:H6">DaysAndWeeks+DATE(CalendarYear,12,1)-WEEKDAY(DATE(CalendarYear,12,1),(週の始まり="月曜日")+1)+8</f>
        <v>46362</v>
      </c>
      <c r="C6" s="35">
        <v>46363</v>
      </c>
      <c r="D6" s="35">
        <v>46364</v>
      </c>
      <c r="E6" s="35">
        <v>46365</v>
      </c>
      <c r="F6" s="35">
        <v>46366</v>
      </c>
      <c r="G6" s="35">
        <v>46367</v>
      </c>
      <c r="H6" s="35">
        <v>46368</v>
      </c>
      <c r="I6" s="8"/>
    </row>
    <row r="7" spans="1:9" s="32" customFormat="1" ht="56.1" customHeight="1" x14ac:dyDescent="0.25">
      <c r="A7" s="10"/>
      <c r="B7" s="48" t="s">
        <v>6</v>
      </c>
      <c r="C7" s="48" t="s">
        <v>6</v>
      </c>
      <c r="D7" s="13"/>
      <c r="E7" s="13"/>
      <c r="F7" s="13"/>
      <c r="G7" s="13"/>
      <c r="H7" s="13"/>
      <c r="I7" s="10"/>
    </row>
    <row r="8" spans="1:9" s="31" customFormat="1" ht="24" customHeight="1" x14ac:dyDescent="0.25">
      <c r="A8" s="8"/>
      <c r="B8" s="36">
        <f t="array" ref="B8:H8">DaysAndWeeks+DATE(CalendarYear,12,1)-WEEKDAY(DATE(CalendarYear,12,1),(週の始まり="月曜日")+1)+15</f>
        <v>46369</v>
      </c>
      <c r="C8" s="36">
        <v>46370</v>
      </c>
      <c r="D8" s="36">
        <v>46371</v>
      </c>
      <c r="E8" s="36">
        <v>46372</v>
      </c>
      <c r="F8" s="36">
        <v>46373</v>
      </c>
      <c r="G8" s="36">
        <v>46374</v>
      </c>
      <c r="H8" s="36">
        <v>46375</v>
      </c>
      <c r="I8" s="8"/>
    </row>
    <row r="9" spans="1:9" s="32" customFormat="1" ht="56.1" customHeight="1" x14ac:dyDescent="0.25">
      <c r="A9" s="10"/>
      <c r="B9" s="49" t="s">
        <v>7</v>
      </c>
      <c r="C9" s="11"/>
      <c r="D9" s="11"/>
      <c r="E9" s="11"/>
      <c r="F9" s="11"/>
      <c r="G9" s="11"/>
      <c r="H9" s="11"/>
      <c r="I9" s="10"/>
    </row>
    <row r="10" spans="1:9" s="31" customFormat="1" ht="24" customHeight="1" x14ac:dyDescent="0.25">
      <c r="A10" s="8"/>
      <c r="B10" s="35">
        <f t="array" ref="B10:H10">DaysAndWeeks+DATE(CalendarYear,12,1)-WEEKDAY(DATE(CalendarYear,12,1),(週の始まり="月曜日")+1)+22</f>
        <v>46376</v>
      </c>
      <c r="C10" s="35">
        <v>46377</v>
      </c>
      <c r="D10" s="35">
        <v>46378</v>
      </c>
      <c r="E10" s="35">
        <v>46379</v>
      </c>
      <c r="F10" s="35">
        <v>46380</v>
      </c>
      <c r="G10" s="35">
        <v>46381</v>
      </c>
      <c r="H10" s="35">
        <v>46382</v>
      </c>
      <c r="I10" s="8"/>
    </row>
    <row r="11" spans="1:9" s="32" customFormat="1" ht="56.1" customHeight="1" x14ac:dyDescent="0.25">
      <c r="A11" s="10"/>
      <c r="B11" s="49" t="s">
        <v>7</v>
      </c>
      <c r="C11" s="13"/>
      <c r="D11" s="13"/>
      <c r="E11" s="13"/>
      <c r="F11" s="13"/>
      <c r="G11" s="13"/>
      <c r="H11" s="13"/>
      <c r="I11" s="10"/>
    </row>
    <row r="12" spans="1:9" s="31" customFormat="1" ht="24" customHeight="1" x14ac:dyDescent="0.25">
      <c r="A12" s="8"/>
      <c r="B12" s="36">
        <f t="array" ref="B12:H12">DaysAndWeeks+DATE(CalendarYear,12,1)-WEEKDAY(DATE(CalendarYear,12,1),(週の始まり="月曜日")+1)+29</f>
        <v>46383</v>
      </c>
      <c r="C12" s="36">
        <v>46384</v>
      </c>
      <c r="D12" s="36">
        <v>46385</v>
      </c>
      <c r="E12" s="36">
        <v>46386</v>
      </c>
      <c r="F12" s="36">
        <v>46387</v>
      </c>
      <c r="G12" s="36">
        <v>46388</v>
      </c>
      <c r="H12" s="36">
        <v>46389</v>
      </c>
      <c r="I12" s="8"/>
    </row>
    <row r="13" spans="1:9" s="32" customFormat="1" ht="56.1" customHeight="1" x14ac:dyDescent="0.25">
      <c r="A13" s="10"/>
      <c r="B13" s="49" t="s">
        <v>7</v>
      </c>
      <c r="C13" s="11"/>
      <c r="D13" s="48" t="s">
        <v>6</v>
      </c>
      <c r="E13" s="48" t="s">
        <v>6</v>
      </c>
      <c r="F13" s="13"/>
      <c r="G13" s="13"/>
      <c r="H13" s="13"/>
      <c r="I13" s="10"/>
    </row>
    <row r="14" spans="1:9" s="31" customFormat="1" ht="24" customHeight="1" x14ac:dyDescent="0.25">
      <c r="A14" s="8"/>
      <c r="B14" s="35">
        <f t="array" ref="B14:C14">DaysAndWeeks+DATE(CalendarYear,12,1)-WEEKDAY(DATE(CalendarYear,12,1),(週の始まり="月曜日")+1)+36</f>
        <v>46390</v>
      </c>
      <c r="C14" s="35">
        <v>46391</v>
      </c>
      <c r="D14" s="51" t="s">
        <v>0</v>
      </c>
      <c r="E14" s="51"/>
      <c r="F14" s="51"/>
      <c r="G14" s="51"/>
      <c r="H14" s="52"/>
      <c r="I14" s="8"/>
    </row>
    <row r="15" spans="1:9" s="32" customFormat="1" ht="56.1" customHeight="1" x14ac:dyDescent="0.25">
      <c r="A15" s="10"/>
      <c r="B15" s="13"/>
      <c r="C15" s="13"/>
      <c r="D15" s="53"/>
      <c r="E15" s="53"/>
      <c r="F15" s="53"/>
      <c r="G15" s="53"/>
      <c r="H15" s="54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B00-000000000000}"/>
    <dataValidation allowBlank="1" showInputMessage="1" showErrorMessage="1" prompt="12 月の月間カレンダー" sqref="A1" xr:uid="{00000000-0002-0000-0B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B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B00-000003000000}"/>
    <dataValidation allowBlank="1" showInputMessage="1" prompt="下のセルに毎月のメモを入力します" sqref="D14:H14" xr:uid="{00000000-0002-0000-0B00-000004000000}"/>
    <dataValidation allowBlank="1" showInputMessage="1" prompt="このセルに毎月のメモを入力します" sqref="D15:H15" xr:uid="{00000000-0002-0000-0B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B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B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A1:I15"/>
  <sheetViews>
    <sheetView showGridLines="0" zoomScaleNormal="100" workbookViewId="0">
      <selection activeCell="K2" sqref="K2"/>
    </sheetView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50" t="str">
        <f>CalendarYear&amp;"年"&amp;"2月"</f>
        <v>2026年2月</v>
      </c>
      <c r="C2" s="50"/>
      <c r="D2" s="50"/>
      <c r="E2" s="2"/>
      <c r="F2" s="2"/>
      <c r="G2" s="2"/>
      <c r="H2" s="3"/>
      <c r="I2" s="1"/>
    </row>
    <row r="3" spans="1:9" s="30" customFormat="1" ht="24" customHeight="1" x14ac:dyDescent="0.25">
      <c r="A3" s="4"/>
      <c r="B3" s="5" t="str">
        <f>週の始まり</f>
        <v>日曜日</v>
      </c>
      <c r="C3" s="6" t="str">
        <f t="shared" ref="C3:H3" si="0">TEXT(C4,"aaaa")</f>
        <v>月曜日</v>
      </c>
      <c r="D3" s="6" t="str">
        <f t="shared" si="0"/>
        <v>火曜日</v>
      </c>
      <c r="E3" s="6" t="str">
        <f t="shared" si="0"/>
        <v>水曜日</v>
      </c>
      <c r="F3" s="6" t="str">
        <f t="shared" si="0"/>
        <v>木曜日</v>
      </c>
      <c r="G3" s="6" t="str">
        <f t="shared" si="0"/>
        <v>金曜日</v>
      </c>
      <c r="H3" s="7" t="str">
        <f t="shared" si="0"/>
        <v>土曜日</v>
      </c>
      <c r="I3" s="4"/>
    </row>
    <row r="4" spans="1:9" s="31" customFormat="1" ht="24" customHeight="1" x14ac:dyDescent="0.25">
      <c r="A4" s="8"/>
      <c r="B4" s="33">
        <f t="array" ref="B4:H4">DaysAndWeeks+DATE(CalendarYear,2,1)-WEEKDAY(DATE(CalendarYear,2,1),(週の始まり="月曜日")+1)+1</f>
        <v>46054</v>
      </c>
      <c r="C4" s="33">
        <v>46055</v>
      </c>
      <c r="D4" s="33">
        <v>46056</v>
      </c>
      <c r="E4" s="33">
        <v>46057</v>
      </c>
      <c r="F4" s="33">
        <v>46058</v>
      </c>
      <c r="G4" s="33">
        <v>46059</v>
      </c>
      <c r="H4" s="34">
        <v>46060</v>
      </c>
      <c r="I4" s="8"/>
    </row>
    <row r="5" spans="1:9" s="32" customFormat="1" ht="56.1" customHeight="1" x14ac:dyDescent="0.25">
      <c r="A5" s="10"/>
      <c r="B5" s="11"/>
      <c r="C5" s="11"/>
      <c r="D5" s="11"/>
      <c r="E5" s="11"/>
      <c r="F5" s="11"/>
      <c r="G5" s="11"/>
      <c r="H5" s="11"/>
      <c r="I5" s="10"/>
    </row>
    <row r="6" spans="1:9" s="31" customFormat="1" ht="24" customHeight="1" x14ac:dyDescent="0.25">
      <c r="A6" s="8"/>
      <c r="B6" s="35">
        <f t="array" ref="B6:H6">DaysAndWeeks+DATE(CalendarYear,2,1)-WEEKDAY(DATE(CalendarYear,2,1),(週の始まり="月曜日")+1)+8</f>
        <v>46061</v>
      </c>
      <c r="C6" s="35">
        <v>46062</v>
      </c>
      <c r="D6" s="35">
        <v>46063</v>
      </c>
      <c r="E6" s="35">
        <v>46064</v>
      </c>
      <c r="F6" s="35">
        <v>46065</v>
      </c>
      <c r="G6" s="35">
        <v>46066</v>
      </c>
      <c r="H6" s="35">
        <v>46067</v>
      </c>
      <c r="I6" s="8"/>
    </row>
    <row r="7" spans="1:9" s="32" customFormat="1" ht="56.1" customHeight="1" x14ac:dyDescent="0.25">
      <c r="A7" s="10"/>
      <c r="B7" s="13"/>
      <c r="C7" s="13"/>
      <c r="D7" s="13"/>
      <c r="E7" s="13"/>
      <c r="F7" s="13"/>
      <c r="G7" s="13"/>
      <c r="H7" s="13"/>
      <c r="I7" s="10"/>
    </row>
    <row r="8" spans="1:9" s="31" customFormat="1" ht="24" customHeight="1" x14ac:dyDescent="0.25">
      <c r="A8" s="8"/>
      <c r="B8" s="36">
        <f t="array" ref="B8:H8">DaysAndWeeks+DATE(CalendarYear,2,1)-WEEKDAY(DATE(CalendarYear,2,1),(週の始まり="月曜日")+1)+15</f>
        <v>46068</v>
      </c>
      <c r="C8" s="36">
        <v>46069</v>
      </c>
      <c r="D8" s="36">
        <v>46070</v>
      </c>
      <c r="E8" s="36">
        <v>46071</v>
      </c>
      <c r="F8" s="36">
        <v>46072</v>
      </c>
      <c r="G8" s="36">
        <v>46073</v>
      </c>
      <c r="H8" s="36">
        <v>46074</v>
      </c>
      <c r="I8" s="8"/>
    </row>
    <row r="9" spans="1:9" s="32" customFormat="1" ht="56.1" customHeight="1" x14ac:dyDescent="0.25">
      <c r="A9" s="10"/>
      <c r="B9" s="11"/>
      <c r="C9" s="11"/>
      <c r="D9" s="11"/>
      <c r="E9" s="11"/>
      <c r="F9" s="11"/>
      <c r="G9" s="11"/>
      <c r="H9" s="11"/>
      <c r="I9" s="10"/>
    </row>
    <row r="10" spans="1:9" s="31" customFormat="1" ht="24" customHeight="1" x14ac:dyDescent="0.25">
      <c r="A10" s="8"/>
      <c r="B10" s="35">
        <f t="array" ref="B10:H10">DaysAndWeeks+DATE(CalendarYear,2,1)-WEEKDAY(DATE(CalendarYear,2,1),(週の始まり="月曜日")+1)+22</f>
        <v>46075</v>
      </c>
      <c r="C10" s="35">
        <v>46076</v>
      </c>
      <c r="D10" s="35">
        <v>46077</v>
      </c>
      <c r="E10" s="35">
        <v>46078</v>
      </c>
      <c r="F10" s="35">
        <v>46079</v>
      </c>
      <c r="G10" s="35">
        <v>46080</v>
      </c>
      <c r="H10" s="35">
        <v>46081</v>
      </c>
      <c r="I10" s="8"/>
    </row>
    <row r="11" spans="1:9" s="32" customFormat="1" ht="56.1" customHeight="1" x14ac:dyDescent="0.25">
      <c r="A11" s="10"/>
      <c r="B11" s="13"/>
      <c r="C11" s="13"/>
      <c r="D11" s="13"/>
      <c r="E11" s="13"/>
      <c r="F11" s="13"/>
      <c r="G11" s="13"/>
      <c r="H11" s="13"/>
      <c r="I11" s="10"/>
    </row>
    <row r="12" spans="1:9" s="31" customFormat="1" ht="24" customHeight="1" x14ac:dyDescent="0.25">
      <c r="A12" s="8"/>
      <c r="B12" s="36">
        <f t="array" ref="B12:H12">DaysAndWeeks+DATE(CalendarYear,2,1)-WEEKDAY(DATE(CalendarYear,2,1),(週の始まり="月曜日")+1)+29</f>
        <v>46082</v>
      </c>
      <c r="C12" s="36">
        <v>46083</v>
      </c>
      <c r="D12" s="36">
        <v>46084</v>
      </c>
      <c r="E12" s="36">
        <v>46085</v>
      </c>
      <c r="F12" s="36">
        <v>46086</v>
      </c>
      <c r="G12" s="36">
        <v>46087</v>
      </c>
      <c r="H12" s="36">
        <v>46088</v>
      </c>
      <c r="I12" s="8"/>
    </row>
    <row r="13" spans="1:9" s="32" customFormat="1" ht="56.1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s="31" customFormat="1" ht="24" customHeight="1" x14ac:dyDescent="0.25">
      <c r="A14" s="8"/>
      <c r="B14" s="35">
        <f t="array" ref="B14:C14">DaysAndWeeks+DATE(CalendarYear,2,1)-WEEKDAY(DATE(CalendarYear,2,1),(週の始まり="月曜日")+1)+36</f>
        <v>46089</v>
      </c>
      <c r="C14" s="35">
        <v>46090</v>
      </c>
      <c r="D14" s="51" t="s">
        <v>0</v>
      </c>
      <c r="E14" s="51"/>
      <c r="F14" s="51"/>
      <c r="G14" s="51"/>
      <c r="H14" s="52"/>
      <c r="I14" s="8"/>
    </row>
    <row r="15" spans="1:9" s="32" customFormat="1" ht="56.1" customHeight="1" x14ac:dyDescent="0.25">
      <c r="A15" s="10"/>
      <c r="B15" s="13"/>
      <c r="C15" s="13"/>
      <c r="D15" s="53"/>
      <c r="E15" s="53"/>
      <c r="F15" s="53"/>
      <c r="G15" s="53"/>
      <c r="H15" s="54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1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100-000001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100-000002000000}"/>
    <dataValidation allowBlank="1" showInputMessage="1" showErrorMessage="1" prompt="2 月の月間カレンダー" sqref="A1" xr:uid="{00000000-0002-0000-0100-000003000000}"/>
    <dataValidation allowBlank="1" showInputMessage="1" prompt="下のセルに毎月のメモを入力します" sqref="D14:H14" xr:uid="{00000000-0002-0000-0100-000004000000}"/>
    <dataValidation allowBlank="1" showInputMessage="1" prompt="このセルに毎月のメモを入力します" sqref="D15:H15" xr:uid="{00000000-0002-0000-01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1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1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56" t="str">
        <f>CalendarYear&amp;"年"&amp;"3月"</f>
        <v>2026年3月</v>
      </c>
      <c r="C2" s="56"/>
      <c r="D2" s="56"/>
      <c r="E2" s="2"/>
      <c r="F2" s="2"/>
      <c r="G2" s="2"/>
      <c r="H2" s="3"/>
      <c r="I2" s="1"/>
    </row>
    <row r="3" spans="1:9" s="30" customFormat="1" ht="24" customHeight="1" x14ac:dyDescent="0.25">
      <c r="A3" s="4"/>
      <c r="B3" s="14" t="str">
        <f>週の始まり</f>
        <v>日曜日</v>
      </c>
      <c r="C3" s="15" t="str">
        <f t="shared" ref="C3:H3" si="0">TEXT(C4,"aaaa")</f>
        <v>月曜日</v>
      </c>
      <c r="D3" s="15" t="str">
        <f t="shared" si="0"/>
        <v>火曜日</v>
      </c>
      <c r="E3" s="15" t="str">
        <f t="shared" si="0"/>
        <v>水曜日</v>
      </c>
      <c r="F3" s="15" t="str">
        <f t="shared" si="0"/>
        <v>木曜日</v>
      </c>
      <c r="G3" s="15" t="str">
        <f t="shared" si="0"/>
        <v>金曜日</v>
      </c>
      <c r="H3" s="16" t="str">
        <f t="shared" si="0"/>
        <v>土曜日</v>
      </c>
      <c r="I3" s="4"/>
    </row>
    <row r="4" spans="1:9" s="31" customFormat="1" ht="24" customHeight="1" x14ac:dyDescent="0.25">
      <c r="A4" s="8"/>
      <c r="B4" s="43">
        <f t="array" ref="B4:H4">DaysAndWeeks+DATE(CalendarYear,3,1)-WEEKDAY(DATE(CalendarYear,3,1),(週の始まり="月曜日")+1)+1</f>
        <v>46082</v>
      </c>
      <c r="C4" s="43">
        <v>46083</v>
      </c>
      <c r="D4" s="43">
        <v>46084</v>
      </c>
      <c r="E4" s="43">
        <v>46085</v>
      </c>
      <c r="F4" s="43">
        <v>46086</v>
      </c>
      <c r="G4" s="43">
        <v>46087</v>
      </c>
      <c r="H4" s="43">
        <v>46088</v>
      </c>
      <c r="I4" s="8"/>
    </row>
    <row r="5" spans="1:9" s="32" customFormat="1" ht="56.1" customHeight="1" x14ac:dyDescent="0.25">
      <c r="A5" s="10"/>
      <c r="B5" s="17"/>
      <c r="C5" s="17"/>
      <c r="D5" s="17"/>
      <c r="E5" s="17"/>
      <c r="F5" s="17"/>
      <c r="G5" s="17"/>
      <c r="H5" s="17"/>
      <c r="I5" s="10"/>
    </row>
    <row r="6" spans="1:9" s="31" customFormat="1" ht="24" customHeight="1" x14ac:dyDescent="0.25">
      <c r="A6" s="8"/>
      <c r="B6" s="44">
        <f t="array" ref="B6:H6">DaysAndWeeks+DATE(CalendarYear,3,1)-WEEKDAY(DATE(CalendarYear,3,1),(週の始まり="月曜日")+1)+8</f>
        <v>46089</v>
      </c>
      <c r="C6" s="44">
        <v>46090</v>
      </c>
      <c r="D6" s="44">
        <v>46091</v>
      </c>
      <c r="E6" s="44">
        <v>46092</v>
      </c>
      <c r="F6" s="44">
        <v>46093</v>
      </c>
      <c r="G6" s="44">
        <v>46094</v>
      </c>
      <c r="H6" s="44">
        <v>46095</v>
      </c>
      <c r="I6" s="8"/>
    </row>
    <row r="7" spans="1:9" s="32" customFormat="1" ht="56.1" customHeight="1" x14ac:dyDescent="0.25">
      <c r="A7" s="10"/>
      <c r="B7" s="18"/>
      <c r="C7" s="18"/>
      <c r="D7" s="18"/>
      <c r="E7" s="18"/>
      <c r="F7" s="18"/>
      <c r="G7" s="18"/>
      <c r="H7" s="18"/>
      <c r="I7" s="10"/>
    </row>
    <row r="8" spans="1:9" s="31" customFormat="1" ht="24" customHeight="1" x14ac:dyDescent="0.25">
      <c r="A8" s="8"/>
      <c r="B8" s="45">
        <f t="array" ref="B8:H8">DaysAndWeeks+DATE(CalendarYear,3,1)-WEEKDAY(DATE(CalendarYear,3,1),(週の始まり="月曜日")+1)+15</f>
        <v>46096</v>
      </c>
      <c r="C8" s="45">
        <v>46097</v>
      </c>
      <c r="D8" s="45">
        <v>46098</v>
      </c>
      <c r="E8" s="45">
        <v>46099</v>
      </c>
      <c r="F8" s="45">
        <v>46100</v>
      </c>
      <c r="G8" s="45">
        <v>46101</v>
      </c>
      <c r="H8" s="45">
        <v>46102</v>
      </c>
      <c r="I8" s="8"/>
    </row>
    <row r="9" spans="1:9" s="32" customFormat="1" ht="56.1" customHeight="1" x14ac:dyDescent="0.25">
      <c r="A9" s="10"/>
      <c r="B9" s="17"/>
      <c r="C9" s="17"/>
      <c r="D9" s="17"/>
      <c r="E9" s="17"/>
      <c r="F9" s="17"/>
      <c r="G9" s="17"/>
      <c r="H9" s="17"/>
      <c r="I9" s="10"/>
    </row>
    <row r="10" spans="1:9" s="31" customFormat="1" ht="24" customHeight="1" x14ac:dyDescent="0.25">
      <c r="A10" s="8"/>
      <c r="B10" s="44">
        <f t="array" ref="B10:H10">DaysAndWeeks+DATE(CalendarYear,3,1)-WEEKDAY(DATE(CalendarYear,3,1),(週の始まり="月曜日")+1)+22</f>
        <v>46103</v>
      </c>
      <c r="C10" s="44">
        <v>46104</v>
      </c>
      <c r="D10" s="44">
        <v>46105</v>
      </c>
      <c r="E10" s="44">
        <v>46106</v>
      </c>
      <c r="F10" s="44">
        <v>46107</v>
      </c>
      <c r="G10" s="44">
        <v>46108</v>
      </c>
      <c r="H10" s="44">
        <v>46109</v>
      </c>
      <c r="I10" s="8"/>
    </row>
    <row r="11" spans="1:9" s="32" customFormat="1" ht="56.1" customHeight="1" x14ac:dyDescent="0.25">
      <c r="A11" s="10"/>
      <c r="B11" s="18"/>
      <c r="C11" s="18"/>
      <c r="D11" s="18"/>
      <c r="E11" s="18"/>
      <c r="F11" s="18"/>
      <c r="G11" s="18"/>
      <c r="H11" s="18"/>
      <c r="I11" s="10"/>
    </row>
    <row r="12" spans="1:9" s="31" customFormat="1" ht="24" customHeight="1" x14ac:dyDescent="0.25">
      <c r="A12" s="8"/>
      <c r="B12" s="45">
        <f t="array" ref="B12:H12">DaysAndWeeks+DATE(CalendarYear,3,1)-WEEKDAY(DATE(CalendarYear,3,1),(週の始まり="月曜日")+1)+29</f>
        <v>46110</v>
      </c>
      <c r="C12" s="45">
        <v>46111</v>
      </c>
      <c r="D12" s="45">
        <v>46112</v>
      </c>
      <c r="E12" s="45">
        <v>46113</v>
      </c>
      <c r="F12" s="45">
        <v>46114</v>
      </c>
      <c r="G12" s="45">
        <v>46115</v>
      </c>
      <c r="H12" s="45">
        <v>46116</v>
      </c>
      <c r="I12" s="8"/>
    </row>
    <row r="13" spans="1:9" s="32" customFormat="1" ht="56.1" customHeight="1" x14ac:dyDescent="0.25">
      <c r="A13" s="10"/>
      <c r="B13" s="17"/>
      <c r="C13" s="17"/>
      <c r="D13" s="17"/>
      <c r="E13" s="17"/>
      <c r="F13" s="17"/>
      <c r="G13" s="17"/>
      <c r="H13" s="17"/>
      <c r="I13" s="10"/>
    </row>
    <row r="14" spans="1:9" s="31" customFormat="1" ht="24" customHeight="1" x14ac:dyDescent="0.25">
      <c r="A14" s="8"/>
      <c r="B14" s="44">
        <f t="array" ref="B14:C14">DaysAndWeeks+DATE(CalendarYear,3,1)-WEEKDAY(DATE(CalendarYear,3,1),(週の始まり="月曜日")+1)+36</f>
        <v>46117</v>
      </c>
      <c r="C14" s="44">
        <v>46118</v>
      </c>
      <c r="D14" s="57" t="s">
        <v>0</v>
      </c>
      <c r="E14" s="57"/>
      <c r="F14" s="57"/>
      <c r="G14" s="57"/>
      <c r="H14" s="58"/>
      <c r="I14" s="8"/>
    </row>
    <row r="15" spans="1:9" s="32" customFormat="1" ht="56.1" customHeight="1" x14ac:dyDescent="0.25">
      <c r="A15" s="10"/>
      <c r="B15" s="18"/>
      <c r="C15" s="18"/>
      <c r="D15" s="59"/>
      <c r="E15" s="59"/>
      <c r="F15" s="59"/>
      <c r="G15" s="59"/>
      <c r="H15" s="6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3 月の月間カレンダー" sqref="A1" xr:uid="{00000000-0002-0000-02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200-000001000000}"/>
    <dataValidation allowBlank="1" showInputMessage="1" showErrorMessage="1" prompt="曜日は自動的に決定されます" sqref="C3:H3" xr:uid="{00000000-0002-0000-02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2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200-000004000000}"/>
    <dataValidation allowBlank="1" showInputMessage="1" prompt="このセルに毎月のメモを入力します" sqref="D15:H15" xr:uid="{00000000-0002-0000-0200-000005000000}"/>
    <dataValidation allowBlank="1" showInputMessage="1" prompt="下のセルに毎月のメモを入力します" sqref="D14:H14" xr:uid="{00000000-0002-0000-02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2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56" t="str">
        <f>CalendarYear&amp;"年"&amp;"4月"</f>
        <v>2026年4月</v>
      </c>
      <c r="C2" s="56"/>
      <c r="D2" s="56"/>
      <c r="E2" s="2"/>
      <c r="F2" s="2"/>
      <c r="G2" s="2"/>
      <c r="H2" s="3"/>
      <c r="I2" s="1"/>
    </row>
    <row r="3" spans="1:9" s="30" customFormat="1" ht="24" customHeight="1" x14ac:dyDescent="0.25">
      <c r="A3" s="4"/>
      <c r="B3" s="14" t="str">
        <f>週の始まり</f>
        <v>日曜日</v>
      </c>
      <c r="C3" s="15" t="str">
        <f t="shared" ref="C3:H3" si="0">TEXT(C4,"aaaa")</f>
        <v>月曜日</v>
      </c>
      <c r="D3" s="15" t="str">
        <f t="shared" si="0"/>
        <v>火曜日</v>
      </c>
      <c r="E3" s="15" t="str">
        <f t="shared" si="0"/>
        <v>水曜日</v>
      </c>
      <c r="F3" s="15" t="str">
        <f t="shared" si="0"/>
        <v>木曜日</v>
      </c>
      <c r="G3" s="15" t="str">
        <f t="shared" si="0"/>
        <v>金曜日</v>
      </c>
      <c r="H3" s="16" t="str">
        <f t="shared" si="0"/>
        <v>土曜日</v>
      </c>
      <c r="I3" s="4"/>
    </row>
    <row r="4" spans="1:9" s="31" customFormat="1" ht="24" customHeight="1" x14ac:dyDescent="0.25">
      <c r="A4" s="8"/>
      <c r="B4" s="43">
        <f t="array" ref="B4:H4">DaysAndWeeks+DATE(CalendarYear,4,1)-WEEKDAY(DATE(CalendarYear,4,1),(週の始まり="月曜日")+1)+1</f>
        <v>46110</v>
      </c>
      <c r="C4" s="43">
        <v>46111</v>
      </c>
      <c r="D4" s="43">
        <v>46112</v>
      </c>
      <c r="E4" s="43">
        <v>46113</v>
      </c>
      <c r="F4" s="43">
        <v>46114</v>
      </c>
      <c r="G4" s="43">
        <v>46115</v>
      </c>
      <c r="H4" s="43">
        <v>46116</v>
      </c>
      <c r="I4" s="8"/>
    </row>
    <row r="5" spans="1:9" s="32" customFormat="1" ht="56.1" customHeight="1" x14ac:dyDescent="0.25">
      <c r="A5" s="10"/>
      <c r="B5" s="17"/>
      <c r="C5" s="17"/>
      <c r="D5" s="17"/>
      <c r="E5" s="17"/>
      <c r="F5" s="17"/>
      <c r="G5" s="17"/>
      <c r="H5" s="17"/>
      <c r="I5" s="10"/>
    </row>
    <row r="6" spans="1:9" s="31" customFormat="1" ht="24" customHeight="1" x14ac:dyDescent="0.25">
      <c r="A6" s="8"/>
      <c r="B6" s="44">
        <f t="array" ref="B6:H6">DaysAndWeeks+DATE(CalendarYear,4,1)-WEEKDAY(DATE(CalendarYear,4,1),(週の始まり="月曜日")+1)+8</f>
        <v>46117</v>
      </c>
      <c r="C6" s="44">
        <v>46118</v>
      </c>
      <c r="D6" s="44">
        <v>46119</v>
      </c>
      <c r="E6" s="44">
        <v>46120</v>
      </c>
      <c r="F6" s="44">
        <v>46121</v>
      </c>
      <c r="G6" s="44">
        <v>46122</v>
      </c>
      <c r="H6" s="44">
        <v>46123</v>
      </c>
      <c r="I6" s="8"/>
    </row>
    <row r="7" spans="1:9" s="32" customFormat="1" ht="56.1" customHeight="1" x14ac:dyDescent="0.25">
      <c r="A7" s="10"/>
      <c r="B7" s="18"/>
      <c r="C7" s="18"/>
      <c r="D7" s="18"/>
      <c r="E7" s="18"/>
      <c r="F7" s="18"/>
      <c r="G7" s="18"/>
      <c r="H7" s="18"/>
      <c r="I7" s="10"/>
    </row>
    <row r="8" spans="1:9" s="31" customFormat="1" ht="24" customHeight="1" x14ac:dyDescent="0.25">
      <c r="A8" s="8"/>
      <c r="B8" s="45">
        <f t="array" ref="B8:H8">DaysAndWeeks+DATE(CalendarYear,4,1)-WEEKDAY(DATE(CalendarYear,4,1),(週の始まり="月曜日")+1)+15</f>
        <v>46124</v>
      </c>
      <c r="C8" s="45">
        <v>46125</v>
      </c>
      <c r="D8" s="45">
        <v>46126</v>
      </c>
      <c r="E8" s="45">
        <v>46127</v>
      </c>
      <c r="F8" s="45">
        <v>46128</v>
      </c>
      <c r="G8" s="45">
        <v>46129</v>
      </c>
      <c r="H8" s="45">
        <v>46130</v>
      </c>
      <c r="I8" s="8"/>
    </row>
    <row r="9" spans="1:9" s="32" customFormat="1" ht="56.1" customHeight="1" x14ac:dyDescent="0.25">
      <c r="A9" s="10"/>
      <c r="B9" s="17"/>
      <c r="C9" s="17"/>
      <c r="D9" s="17"/>
      <c r="E9" s="17"/>
      <c r="F9" s="17"/>
      <c r="G9" s="17"/>
      <c r="H9" s="17"/>
      <c r="I9" s="10"/>
    </row>
    <row r="10" spans="1:9" s="31" customFormat="1" ht="24" customHeight="1" x14ac:dyDescent="0.25">
      <c r="A10" s="8"/>
      <c r="B10" s="44">
        <f t="array" ref="B10:H10">DaysAndWeeks+DATE(CalendarYear,4,1)-WEEKDAY(DATE(CalendarYear,4,1),(週の始まり="月曜日")+1)+22</f>
        <v>46131</v>
      </c>
      <c r="C10" s="44">
        <v>46132</v>
      </c>
      <c r="D10" s="44">
        <v>46133</v>
      </c>
      <c r="E10" s="44">
        <v>46134</v>
      </c>
      <c r="F10" s="44">
        <v>46135</v>
      </c>
      <c r="G10" s="44">
        <v>46136</v>
      </c>
      <c r="H10" s="44">
        <v>46137</v>
      </c>
      <c r="I10" s="8"/>
    </row>
    <row r="11" spans="1:9" s="32" customFormat="1" ht="56.1" customHeight="1" x14ac:dyDescent="0.25">
      <c r="A11" s="10"/>
      <c r="B11" s="18"/>
      <c r="C11" s="18"/>
      <c r="D11" s="18"/>
      <c r="E11" s="18"/>
      <c r="F11" s="18"/>
      <c r="G11" s="18"/>
      <c r="H11" s="18"/>
      <c r="I11" s="10"/>
    </row>
    <row r="12" spans="1:9" s="31" customFormat="1" ht="24" customHeight="1" x14ac:dyDescent="0.25">
      <c r="A12" s="8"/>
      <c r="B12" s="45">
        <f t="array" ref="B12:H12">DaysAndWeeks+DATE(CalendarYear,4,1)-WEEKDAY(DATE(CalendarYear,4,1),(週の始まり="月曜日")+1)+29</f>
        <v>46138</v>
      </c>
      <c r="C12" s="45">
        <v>46139</v>
      </c>
      <c r="D12" s="45">
        <v>46140</v>
      </c>
      <c r="E12" s="45">
        <v>46141</v>
      </c>
      <c r="F12" s="45">
        <v>46142</v>
      </c>
      <c r="G12" s="45">
        <v>46143</v>
      </c>
      <c r="H12" s="45">
        <v>46144</v>
      </c>
      <c r="I12" s="8"/>
    </row>
    <row r="13" spans="1:9" s="32" customFormat="1" ht="56.1" customHeight="1" x14ac:dyDescent="0.25">
      <c r="A13" s="10"/>
      <c r="B13" s="17"/>
      <c r="C13" s="17"/>
      <c r="D13" s="17"/>
      <c r="E13" s="17"/>
      <c r="F13" s="17"/>
      <c r="G13" s="17"/>
      <c r="H13" s="17"/>
      <c r="I13" s="10"/>
    </row>
    <row r="14" spans="1:9" s="31" customFormat="1" ht="24" customHeight="1" x14ac:dyDescent="0.25">
      <c r="A14" s="8"/>
      <c r="B14" s="44">
        <f t="array" ref="B14:C14">DaysAndWeeks+DATE(CalendarYear,4,1)-WEEKDAY(DATE(CalendarYear,4,1),(週の始まり="月曜日")+1)+36</f>
        <v>46145</v>
      </c>
      <c r="C14" s="44">
        <v>46146</v>
      </c>
      <c r="D14" s="57" t="s">
        <v>0</v>
      </c>
      <c r="E14" s="57"/>
      <c r="F14" s="57"/>
      <c r="G14" s="57"/>
      <c r="H14" s="58"/>
      <c r="I14" s="8"/>
    </row>
    <row r="15" spans="1:9" s="32" customFormat="1" ht="56.1" customHeight="1" x14ac:dyDescent="0.25">
      <c r="A15" s="10"/>
      <c r="B15" s="18"/>
      <c r="C15" s="18"/>
      <c r="D15" s="59"/>
      <c r="E15" s="59"/>
      <c r="F15" s="59"/>
      <c r="G15" s="59"/>
      <c r="H15" s="6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3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300-000001000000}"/>
    <dataValidation allowBlank="1" showInputMessage="1" showErrorMessage="1" prompt="4 月の月間カレンダー" sqref="A1" xr:uid="{00000000-0002-0000-03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300-000003000000}"/>
    <dataValidation allowBlank="1" showInputMessage="1" prompt="下のセルに毎月のメモを入力します" sqref="D14:H14" xr:uid="{00000000-0002-0000-0300-000004000000}"/>
    <dataValidation allowBlank="1" showInputMessage="1" prompt="このセルに毎月のメモを入力します" sqref="D15:H15" xr:uid="{00000000-0002-0000-03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3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3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56" t="str">
        <f>CalendarYear&amp;"年"&amp;"5月"</f>
        <v>2026年5月</v>
      </c>
      <c r="C2" s="56"/>
      <c r="D2" s="56"/>
      <c r="E2" s="2"/>
      <c r="F2" s="2"/>
      <c r="G2" s="2"/>
      <c r="H2" s="3"/>
      <c r="I2" s="1"/>
    </row>
    <row r="3" spans="1:9" s="30" customFormat="1" ht="24" customHeight="1" x14ac:dyDescent="0.25">
      <c r="A3" s="4"/>
      <c r="B3" s="14" t="str">
        <f>週の始まり</f>
        <v>日曜日</v>
      </c>
      <c r="C3" s="15" t="str">
        <f t="shared" ref="C3:H3" si="0">TEXT(C4,"aaaa")</f>
        <v>月曜日</v>
      </c>
      <c r="D3" s="15" t="str">
        <f t="shared" si="0"/>
        <v>火曜日</v>
      </c>
      <c r="E3" s="15" t="str">
        <f t="shared" si="0"/>
        <v>水曜日</v>
      </c>
      <c r="F3" s="15" t="str">
        <f t="shared" si="0"/>
        <v>木曜日</v>
      </c>
      <c r="G3" s="15" t="str">
        <f t="shared" si="0"/>
        <v>金曜日</v>
      </c>
      <c r="H3" s="16" t="str">
        <f t="shared" si="0"/>
        <v>土曜日</v>
      </c>
      <c r="I3" s="4"/>
    </row>
    <row r="4" spans="1:9" s="31" customFormat="1" ht="24" customHeight="1" x14ac:dyDescent="0.25">
      <c r="A4" s="8"/>
      <c r="B4" s="43">
        <f t="array" ref="B4:H4">DaysAndWeeks+DATE(CalendarYear,5,1)-WEEKDAY(DATE(CalendarYear,5,1),(週の始まり="月曜日")+1)+1</f>
        <v>46138</v>
      </c>
      <c r="C4" s="43">
        <v>46139</v>
      </c>
      <c r="D4" s="43">
        <v>46140</v>
      </c>
      <c r="E4" s="43">
        <v>46141</v>
      </c>
      <c r="F4" s="43">
        <v>46142</v>
      </c>
      <c r="G4" s="43">
        <v>46143</v>
      </c>
      <c r="H4" s="43">
        <v>46144</v>
      </c>
      <c r="I4" s="8"/>
    </row>
    <row r="5" spans="1:9" s="32" customFormat="1" ht="56.1" customHeight="1" x14ac:dyDescent="0.25">
      <c r="A5" s="10"/>
      <c r="B5" s="17"/>
      <c r="C5" s="17"/>
      <c r="D5" s="17"/>
      <c r="E5" s="17"/>
      <c r="F5" s="17"/>
      <c r="G5" s="17"/>
      <c r="H5" s="17"/>
      <c r="I5" s="10"/>
    </row>
    <row r="6" spans="1:9" s="31" customFormat="1" ht="24" customHeight="1" x14ac:dyDescent="0.25">
      <c r="A6" s="8"/>
      <c r="B6" s="44">
        <f t="array" ref="B6:H6">DaysAndWeeks+DATE(CalendarYear,5,1)-WEEKDAY(DATE(CalendarYear,5,1),(週の始まり="月曜日")+1)+8</f>
        <v>46145</v>
      </c>
      <c r="C6" s="44">
        <v>46146</v>
      </c>
      <c r="D6" s="44">
        <v>46147</v>
      </c>
      <c r="E6" s="44">
        <v>46148</v>
      </c>
      <c r="F6" s="44">
        <v>46149</v>
      </c>
      <c r="G6" s="44">
        <v>46150</v>
      </c>
      <c r="H6" s="44">
        <v>46151</v>
      </c>
      <c r="I6" s="8"/>
    </row>
    <row r="7" spans="1:9" s="32" customFormat="1" ht="56.1" customHeight="1" x14ac:dyDescent="0.25">
      <c r="A7" s="10"/>
      <c r="B7" s="18"/>
      <c r="C7" s="18"/>
      <c r="D7" s="18"/>
      <c r="E7" s="18"/>
      <c r="F7" s="18"/>
      <c r="G7" s="18"/>
      <c r="H7" s="18"/>
      <c r="I7" s="10"/>
    </row>
    <row r="8" spans="1:9" s="31" customFormat="1" ht="24" customHeight="1" x14ac:dyDescent="0.25">
      <c r="A8" s="8"/>
      <c r="B8" s="45">
        <f t="array" ref="B8:H8">DaysAndWeeks+DATE(CalendarYear,5,1)-WEEKDAY(DATE(CalendarYear,5,1),(週の始まり="月曜日")+1)+15</f>
        <v>46152</v>
      </c>
      <c r="C8" s="45">
        <v>46153</v>
      </c>
      <c r="D8" s="45">
        <v>46154</v>
      </c>
      <c r="E8" s="45">
        <v>46155</v>
      </c>
      <c r="F8" s="45">
        <v>46156</v>
      </c>
      <c r="G8" s="45">
        <v>46157</v>
      </c>
      <c r="H8" s="45">
        <v>46158</v>
      </c>
      <c r="I8" s="8"/>
    </row>
    <row r="9" spans="1:9" s="32" customFormat="1" ht="56.1" customHeight="1" x14ac:dyDescent="0.25">
      <c r="A9" s="10"/>
      <c r="B9" s="17"/>
      <c r="C9" s="17"/>
      <c r="D9" s="17"/>
      <c r="E9" s="17"/>
      <c r="F9" s="17"/>
      <c r="G9" s="17"/>
      <c r="H9" s="17"/>
      <c r="I9" s="10"/>
    </row>
    <row r="10" spans="1:9" s="31" customFormat="1" ht="24" customHeight="1" x14ac:dyDescent="0.25">
      <c r="A10" s="8"/>
      <c r="B10" s="44">
        <f t="array" ref="B10:H10">DaysAndWeeks+DATE(CalendarYear,5,1)-WEEKDAY(DATE(CalendarYear,5,1),(週の始まり="月曜日")+1)+22</f>
        <v>46159</v>
      </c>
      <c r="C10" s="44">
        <v>46160</v>
      </c>
      <c r="D10" s="44">
        <v>46161</v>
      </c>
      <c r="E10" s="44">
        <v>46162</v>
      </c>
      <c r="F10" s="44">
        <v>46163</v>
      </c>
      <c r="G10" s="44">
        <v>46164</v>
      </c>
      <c r="H10" s="44">
        <v>46165</v>
      </c>
      <c r="I10" s="8"/>
    </row>
    <row r="11" spans="1:9" s="32" customFormat="1" ht="56.1" customHeight="1" x14ac:dyDescent="0.25">
      <c r="A11" s="10"/>
      <c r="B11" s="18"/>
      <c r="C11" s="18"/>
      <c r="D11" s="18"/>
      <c r="E11" s="18"/>
      <c r="F11" s="18"/>
      <c r="G11" s="18"/>
      <c r="H11" s="18"/>
      <c r="I11" s="10"/>
    </row>
    <row r="12" spans="1:9" s="31" customFormat="1" ht="24" customHeight="1" x14ac:dyDescent="0.25">
      <c r="A12" s="8"/>
      <c r="B12" s="45">
        <f t="array" ref="B12:H12">DaysAndWeeks+DATE(CalendarYear,5,1)-WEEKDAY(DATE(CalendarYear,5,1),(週の始まり="月曜日")+1)+29</f>
        <v>46166</v>
      </c>
      <c r="C12" s="45">
        <v>46167</v>
      </c>
      <c r="D12" s="45">
        <v>46168</v>
      </c>
      <c r="E12" s="45">
        <v>46169</v>
      </c>
      <c r="F12" s="45">
        <v>46170</v>
      </c>
      <c r="G12" s="45">
        <v>46171</v>
      </c>
      <c r="H12" s="45">
        <v>46172</v>
      </c>
      <c r="I12" s="8"/>
    </row>
    <row r="13" spans="1:9" s="32" customFormat="1" ht="56.1" customHeight="1" x14ac:dyDescent="0.25">
      <c r="A13" s="10"/>
      <c r="B13" s="17"/>
      <c r="C13" s="17"/>
      <c r="D13" s="17"/>
      <c r="E13" s="17"/>
      <c r="F13" s="17"/>
      <c r="G13" s="17"/>
      <c r="H13" s="17"/>
      <c r="I13" s="10"/>
    </row>
    <row r="14" spans="1:9" s="31" customFormat="1" ht="24" customHeight="1" x14ac:dyDescent="0.25">
      <c r="A14" s="8"/>
      <c r="B14" s="44">
        <f t="array" ref="B14:C14">DaysAndWeeks+DATE(CalendarYear,5,1)-WEEKDAY(DATE(CalendarYear,5,1),(週の始まり="月曜日")+1)+36</f>
        <v>46173</v>
      </c>
      <c r="C14" s="44">
        <v>46174</v>
      </c>
      <c r="D14" s="57" t="s">
        <v>0</v>
      </c>
      <c r="E14" s="57"/>
      <c r="F14" s="57"/>
      <c r="G14" s="57"/>
      <c r="H14" s="58"/>
      <c r="I14" s="8"/>
    </row>
    <row r="15" spans="1:9" s="32" customFormat="1" ht="56.1" customHeight="1" x14ac:dyDescent="0.25">
      <c r="A15" s="10"/>
      <c r="B15" s="18"/>
      <c r="C15" s="18"/>
      <c r="D15" s="59"/>
      <c r="E15" s="59"/>
      <c r="F15" s="59"/>
      <c r="G15" s="59"/>
      <c r="H15" s="6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4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400-000001000000}"/>
    <dataValidation allowBlank="1" showInputMessage="1" showErrorMessage="1" prompt="5 月の月間カレンダー" sqref="A1" xr:uid="{00000000-0002-0000-04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4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400-000004000000}"/>
    <dataValidation allowBlank="1" showInputMessage="1" prompt="このセルに毎月のメモを入力します" sqref="D15:H15" xr:uid="{00000000-0002-0000-0400-000005000000}"/>
    <dataValidation allowBlank="1" showInputMessage="1" prompt="下のセルに毎月のメモを入力します" sqref="D14:H14" xr:uid="{00000000-0002-0000-04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4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1" t="str">
        <f>CalendarYear&amp;"年"&amp;"6月"</f>
        <v>2026年6月</v>
      </c>
      <c r="C2" s="61"/>
      <c r="D2" s="61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日曜日</v>
      </c>
      <c r="C3" s="20" t="str">
        <f t="shared" ref="C3:H3" si="0">TEXT(C4,"aaaa")</f>
        <v>月曜日</v>
      </c>
      <c r="D3" s="20" t="str">
        <f t="shared" si="0"/>
        <v>火曜日</v>
      </c>
      <c r="E3" s="20" t="str">
        <f t="shared" si="0"/>
        <v>水曜日</v>
      </c>
      <c r="F3" s="20" t="str">
        <f t="shared" si="0"/>
        <v>木曜日</v>
      </c>
      <c r="G3" s="20" t="str">
        <f t="shared" si="0"/>
        <v>金曜日</v>
      </c>
      <c r="H3" s="21" t="str">
        <f t="shared" si="0"/>
        <v>土曜日</v>
      </c>
      <c r="I3" s="4"/>
    </row>
    <row r="4" spans="1:9" s="31" customFormat="1" ht="24" customHeight="1" x14ac:dyDescent="0.25">
      <c r="A4" s="8"/>
      <c r="B4" s="40">
        <f t="array" ref="B4:H4">DaysAndWeeks+DATE(CalendarYear,6,1)-WEEKDAY(DATE(CalendarYear,6,1),(週の始まり="月曜日")+1)+1</f>
        <v>46173</v>
      </c>
      <c r="C4" s="40">
        <v>46174</v>
      </c>
      <c r="D4" s="40">
        <v>46175</v>
      </c>
      <c r="E4" s="40">
        <v>46176</v>
      </c>
      <c r="F4" s="40">
        <v>46177</v>
      </c>
      <c r="G4" s="40">
        <v>46178</v>
      </c>
      <c r="H4" s="40">
        <v>46179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DaysAndWeeks+DATE(CalendarYear,6,1)-WEEKDAY(DATE(CalendarYear,6,1),(週の始まり="月曜日")+1)+8</f>
        <v>46180</v>
      </c>
      <c r="C6" s="41">
        <v>46181</v>
      </c>
      <c r="D6" s="41">
        <v>46182</v>
      </c>
      <c r="E6" s="41">
        <v>46183</v>
      </c>
      <c r="F6" s="41">
        <v>46184</v>
      </c>
      <c r="G6" s="41">
        <v>46185</v>
      </c>
      <c r="H6" s="41">
        <v>46186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DaysAndWeeks+DATE(CalendarYear,6,1)-WEEKDAY(DATE(CalendarYear,6,1),(週の始まり="月曜日")+1)+15</f>
        <v>46187</v>
      </c>
      <c r="C8" s="42">
        <v>46188</v>
      </c>
      <c r="D8" s="42">
        <v>46189</v>
      </c>
      <c r="E8" s="42">
        <v>46190</v>
      </c>
      <c r="F8" s="42">
        <v>46191</v>
      </c>
      <c r="G8" s="42">
        <v>46192</v>
      </c>
      <c r="H8" s="42">
        <v>46193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DaysAndWeeks+DATE(CalendarYear,6,1)-WEEKDAY(DATE(CalendarYear,6,1),(週の始まり="月曜日")+1)+22</f>
        <v>46194</v>
      </c>
      <c r="C10" s="41">
        <v>46195</v>
      </c>
      <c r="D10" s="41">
        <v>46196</v>
      </c>
      <c r="E10" s="41">
        <v>46197</v>
      </c>
      <c r="F10" s="41">
        <v>46198</v>
      </c>
      <c r="G10" s="41">
        <v>46199</v>
      </c>
      <c r="H10" s="41">
        <v>46200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DaysAndWeeks+DATE(CalendarYear,6,1)-WEEKDAY(DATE(CalendarYear,6,1),(週の始まり="月曜日")+1)+29</f>
        <v>46201</v>
      </c>
      <c r="C12" s="42">
        <v>46202</v>
      </c>
      <c r="D12" s="42">
        <v>46203</v>
      </c>
      <c r="E12" s="42">
        <v>46204</v>
      </c>
      <c r="F12" s="42">
        <v>46205</v>
      </c>
      <c r="G12" s="42">
        <v>46206</v>
      </c>
      <c r="H12" s="42">
        <v>46207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DaysAndWeeks+DATE(CalendarYear,6,1)-WEEKDAY(DATE(CalendarYear,6,1),(週の始まり="月曜日")+1)+36</f>
        <v>46208</v>
      </c>
      <c r="C14" s="41">
        <v>46209</v>
      </c>
      <c r="D14" s="62" t="s">
        <v>0</v>
      </c>
      <c r="E14" s="62"/>
      <c r="F14" s="62"/>
      <c r="G14" s="62"/>
      <c r="H14" s="63"/>
      <c r="I14" s="8"/>
    </row>
    <row r="15" spans="1:9" s="32" customFormat="1" ht="56.1" customHeight="1" x14ac:dyDescent="0.25">
      <c r="A15" s="10"/>
      <c r="B15" s="23"/>
      <c r="C15" s="23"/>
      <c r="D15" s="64"/>
      <c r="E15" s="64"/>
      <c r="F15" s="64"/>
      <c r="G15" s="64"/>
      <c r="H15" s="65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3" priority="1">
      <formula>DAY(B4)&gt;8</formula>
    </cfRule>
  </conditionalFormatting>
  <conditionalFormatting sqref="B12:H12 B14:C14">
    <cfRule type="expression" dxfId="12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500-000000000000}"/>
    <dataValidation allowBlank="1" showInputMessage="1" showErrorMessage="1" prompt="6 月の月間カレンダー" sqref="A1" xr:uid="{00000000-0002-0000-05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5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500-000003000000}"/>
    <dataValidation allowBlank="1" showInputMessage="1" prompt="下のセルに毎月のメモを入力します" sqref="D14:H14" xr:uid="{00000000-0002-0000-0500-000004000000}"/>
    <dataValidation allowBlank="1" showInputMessage="1" prompt="このセルに毎月のメモを入力します" sqref="D15:H15" xr:uid="{00000000-0002-0000-05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5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5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1" t="str">
        <f>CalendarYear&amp;"年"&amp;"7月"</f>
        <v>2026年7月</v>
      </c>
      <c r="C2" s="61"/>
      <c r="D2" s="61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日曜日</v>
      </c>
      <c r="C3" s="20" t="str">
        <f t="shared" ref="C3:H3" si="0">TEXT(C4,"aaaa")</f>
        <v>月曜日</v>
      </c>
      <c r="D3" s="20" t="str">
        <f t="shared" si="0"/>
        <v>火曜日</v>
      </c>
      <c r="E3" s="20" t="str">
        <f t="shared" si="0"/>
        <v>水曜日</v>
      </c>
      <c r="F3" s="20" t="str">
        <f t="shared" si="0"/>
        <v>木曜日</v>
      </c>
      <c r="G3" s="20" t="str">
        <f t="shared" si="0"/>
        <v>金曜日</v>
      </c>
      <c r="H3" s="21" t="str">
        <f t="shared" si="0"/>
        <v>土曜日</v>
      </c>
      <c r="I3" s="4"/>
    </row>
    <row r="4" spans="1:9" s="31" customFormat="1" ht="24" customHeight="1" x14ac:dyDescent="0.25">
      <c r="A4" s="8"/>
      <c r="B4" s="40">
        <f t="array" ref="B4:H4">DaysAndWeeks+DATE(CalendarYear,7,1)-WEEKDAY(DATE(CalendarYear,7,1),(週の始まり="月曜日")+1)+1</f>
        <v>46201</v>
      </c>
      <c r="C4" s="40">
        <v>46202</v>
      </c>
      <c r="D4" s="40">
        <v>46203</v>
      </c>
      <c r="E4" s="40">
        <v>46204</v>
      </c>
      <c r="F4" s="40">
        <v>46205</v>
      </c>
      <c r="G4" s="40">
        <v>46206</v>
      </c>
      <c r="H4" s="40">
        <v>46207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DaysAndWeeks+DATE(CalendarYear,7,1)-WEEKDAY(DATE(CalendarYear,7,1),(週の始まり="月曜日")+1)+8</f>
        <v>46208</v>
      </c>
      <c r="C6" s="41">
        <v>46209</v>
      </c>
      <c r="D6" s="41">
        <v>46210</v>
      </c>
      <c r="E6" s="41">
        <v>46211</v>
      </c>
      <c r="F6" s="41">
        <v>46212</v>
      </c>
      <c r="G6" s="41">
        <v>46213</v>
      </c>
      <c r="H6" s="41">
        <v>46214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DaysAndWeeks+DATE(CalendarYear,7,1)-WEEKDAY(DATE(CalendarYear,7,1),(週の始まり="月曜日")+1)+15</f>
        <v>46215</v>
      </c>
      <c r="C8" s="42">
        <v>46216</v>
      </c>
      <c r="D8" s="42">
        <v>46217</v>
      </c>
      <c r="E8" s="42">
        <v>46218</v>
      </c>
      <c r="F8" s="42">
        <v>46219</v>
      </c>
      <c r="G8" s="42">
        <v>46220</v>
      </c>
      <c r="H8" s="42">
        <v>46221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DaysAndWeeks+DATE(CalendarYear,7,1)-WEEKDAY(DATE(CalendarYear,7,1),(週の始まり="月曜日")+1)+22</f>
        <v>46222</v>
      </c>
      <c r="C10" s="41">
        <v>46223</v>
      </c>
      <c r="D10" s="41">
        <v>46224</v>
      </c>
      <c r="E10" s="41">
        <v>46225</v>
      </c>
      <c r="F10" s="41">
        <v>46226</v>
      </c>
      <c r="G10" s="41">
        <v>46227</v>
      </c>
      <c r="H10" s="41">
        <v>46228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DaysAndWeeks+DATE(CalendarYear,7,1)-WEEKDAY(DATE(CalendarYear,7,1),(週の始まり="月曜日")+1)+29</f>
        <v>46229</v>
      </c>
      <c r="C12" s="42">
        <v>46230</v>
      </c>
      <c r="D12" s="42">
        <v>46231</v>
      </c>
      <c r="E12" s="42">
        <v>46232</v>
      </c>
      <c r="F12" s="42">
        <v>46233</v>
      </c>
      <c r="G12" s="42">
        <v>46234</v>
      </c>
      <c r="H12" s="42">
        <v>46235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DaysAndWeeks+DATE(CalendarYear,7,1)-WEEKDAY(DATE(CalendarYear,7,1),(週の始まり="月曜日")+1)+36</f>
        <v>46236</v>
      </c>
      <c r="C14" s="41">
        <v>46237</v>
      </c>
      <c r="D14" s="62" t="s">
        <v>0</v>
      </c>
      <c r="E14" s="62"/>
      <c r="F14" s="62"/>
      <c r="G14" s="62"/>
      <c r="H14" s="63"/>
      <c r="I14" s="8"/>
    </row>
    <row r="15" spans="1:9" s="32" customFormat="1" ht="56.1" customHeight="1" x14ac:dyDescent="0.25">
      <c r="A15" s="10"/>
      <c r="B15" s="23"/>
      <c r="C15" s="23"/>
      <c r="D15" s="64"/>
      <c r="E15" s="64"/>
      <c r="F15" s="64"/>
      <c r="G15" s="64"/>
      <c r="H15" s="65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11" priority="1">
      <formula>DAY(B4)&gt;8</formula>
    </cfRule>
  </conditionalFormatting>
  <conditionalFormatting sqref="B12:H12 B14:C14">
    <cfRule type="expression" dxfId="10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600-000000000000}"/>
    <dataValidation allowBlank="1" showInputMessage="1" showErrorMessage="1" prompt="7 月の月間カレンダー" sqref="A1" xr:uid="{00000000-0002-0000-06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6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6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600-000004000000}"/>
    <dataValidation allowBlank="1" showInputMessage="1" prompt="このセルに毎月のメモを入力します" sqref="D15:H15" xr:uid="{00000000-0002-0000-0600-000005000000}"/>
    <dataValidation allowBlank="1" showInputMessage="1" prompt="下のセルに毎月のメモを入力します" sqref="D14:H14" xr:uid="{00000000-0002-0000-06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6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1" t="str">
        <f>CalendarYear&amp;"年"&amp;"8月"</f>
        <v>2026年8月</v>
      </c>
      <c r="C2" s="61"/>
      <c r="D2" s="61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日曜日</v>
      </c>
      <c r="C3" s="20" t="str">
        <f t="shared" ref="C3:H3" si="0">TEXT(C4,"aaaa")</f>
        <v>月曜日</v>
      </c>
      <c r="D3" s="20" t="str">
        <f t="shared" si="0"/>
        <v>火曜日</v>
      </c>
      <c r="E3" s="20" t="str">
        <f t="shared" si="0"/>
        <v>水曜日</v>
      </c>
      <c r="F3" s="20" t="str">
        <f t="shared" si="0"/>
        <v>木曜日</v>
      </c>
      <c r="G3" s="20" t="str">
        <f t="shared" si="0"/>
        <v>金曜日</v>
      </c>
      <c r="H3" s="21" t="str">
        <f t="shared" si="0"/>
        <v>土曜日</v>
      </c>
      <c r="I3" s="4"/>
    </row>
    <row r="4" spans="1:9" s="31" customFormat="1" ht="24" customHeight="1" x14ac:dyDescent="0.25">
      <c r="A4" s="8"/>
      <c r="B4" s="40">
        <f t="array" ref="B4:H4">DaysAndWeeks+DATE(CalendarYear,8,1)-WEEKDAY(DATE(CalendarYear,8,1),(週の始まり="月曜日")+1)+1</f>
        <v>46229</v>
      </c>
      <c r="C4" s="40">
        <v>46230</v>
      </c>
      <c r="D4" s="40">
        <v>46231</v>
      </c>
      <c r="E4" s="40">
        <v>46232</v>
      </c>
      <c r="F4" s="40">
        <v>46233</v>
      </c>
      <c r="G4" s="40">
        <v>46234</v>
      </c>
      <c r="H4" s="40">
        <v>46235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DaysAndWeeks+DATE(CalendarYear,8,1)-WEEKDAY(DATE(CalendarYear,8,1),(週の始まり="月曜日")+1)+8</f>
        <v>46236</v>
      </c>
      <c r="C6" s="41">
        <v>46237</v>
      </c>
      <c r="D6" s="41">
        <v>46238</v>
      </c>
      <c r="E6" s="41">
        <v>46239</v>
      </c>
      <c r="F6" s="41">
        <v>46240</v>
      </c>
      <c r="G6" s="41">
        <v>46241</v>
      </c>
      <c r="H6" s="41">
        <v>46242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DaysAndWeeks+DATE(CalendarYear,8,1)-WEEKDAY(DATE(CalendarYear,8,1),(週の始まり="月曜日")+1)+15</f>
        <v>46243</v>
      </c>
      <c r="C8" s="42">
        <v>46244</v>
      </c>
      <c r="D8" s="42">
        <v>46245</v>
      </c>
      <c r="E8" s="42">
        <v>46246</v>
      </c>
      <c r="F8" s="42">
        <v>46247</v>
      </c>
      <c r="G8" s="42">
        <v>46248</v>
      </c>
      <c r="H8" s="42">
        <v>46249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DaysAndWeeks+DATE(CalendarYear,8,1)-WEEKDAY(DATE(CalendarYear,8,1),(週の始まり="月曜日")+1)+22</f>
        <v>46250</v>
      </c>
      <c r="C10" s="41">
        <v>46251</v>
      </c>
      <c r="D10" s="41">
        <v>46252</v>
      </c>
      <c r="E10" s="41">
        <v>46253</v>
      </c>
      <c r="F10" s="41">
        <v>46254</v>
      </c>
      <c r="G10" s="41">
        <v>46255</v>
      </c>
      <c r="H10" s="41">
        <v>46256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DaysAndWeeks+DATE(CalendarYear,8,1)-WEEKDAY(DATE(CalendarYear,8,1),(週の始まり="月曜日")+1)+29</f>
        <v>46257</v>
      </c>
      <c r="C12" s="42">
        <v>46258</v>
      </c>
      <c r="D12" s="42">
        <v>46259</v>
      </c>
      <c r="E12" s="42">
        <v>46260</v>
      </c>
      <c r="F12" s="42">
        <v>46261</v>
      </c>
      <c r="G12" s="42">
        <v>46262</v>
      </c>
      <c r="H12" s="42">
        <v>46263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DaysAndWeeks+DATE(CalendarYear,8,1)-WEEKDAY(DATE(CalendarYear,8,1),(週の始まり="月曜日")+1)+36</f>
        <v>46264</v>
      </c>
      <c r="C14" s="41">
        <v>46265</v>
      </c>
      <c r="D14" s="62" t="s">
        <v>0</v>
      </c>
      <c r="E14" s="62"/>
      <c r="F14" s="62"/>
      <c r="G14" s="62"/>
      <c r="H14" s="63"/>
      <c r="I14" s="8"/>
    </row>
    <row r="15" spans="1:9" s="32" customFormat="1" ht="56.1" customHeight="1" x14ac:dyDescent="0.25">
      <c r="A15" s="10"/>
      <c r="B15" s="23"/>
      <c r="C15" s="23"/>
      <c r="D15" s="64"/>
      <c r="E15" s="64"/>
      <c r="F15" s="64"/>
      <c r="G15" s="64"/>
      <c r="H15" s="65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9" priority="1">
      <formula>DAY(B4)&gt;8</formula>
    </cfRule>
  </conditionalFormatting>
  <conditionalFormatting sqref="B12:H12 B14:C14">
    <cfRule type="expression" dxfId="8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7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700-000001000000}"/>
    <dataValidation allowBlank="1" showInputMessage="1" showErrorMessage="1" prompt="8 月の月間カレンダー" sqref="A1" xr:uid="{00000000-0002-0000-07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700-000003000000}"/>
    <dataValidation allowBlank="1" showInputMessage="1" prompt="下のセルに毎月のメモを入力します" sqref="D14:H14" xr:uid="{00000000-0002-0000-0700-000004000000}"/>
    <dataValidation allowBlank="1" showInputMessage="1" prompt="このセルに毎月のメモを入力します" sqref="D15:H15" xr:uid="{00000000-0002-0000-07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7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7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66" t="str">
        <f>CalendarYear&amp;"年"&amp;"9月"</f>
        <v>2026年9月</v>
      </c>
      <c r="C2" s="66"/>
      <c r="D2" s="66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日曜日</v>
      </c>
      <c r="C3" s="25" t="str">
        <f t="shared" ref="C3:H3" si="0">TEXT(C4,"aaaa")</f>
        <v>月曜日</v>
      </c>
      <c r="D3" s="25" t="str">
        <f t="shared" si="0"/>
        <v>火曜日</v>
      </c>
      <c r="E3" s="25" t="str">
        <f t="shared" si="0"/>
        <v>水曜日</v>
      </c>
      <c r="F3" s="25" t="str">
        <f t="shared" si="0"/>
        <v>木曜日</v>
      </c>
      <c r="G3" s="25" t="str">
        <f t="shared" si="0"/>
        <v>金曜日</v>
      </c>
      <c r="H3" s="26" t="str">
        <f t="shared" si="0"/>
        <v>土曜日</v>
      </c>
      <c r="I3" s="4"/>
    </row>
    <row r="4" spans="1:9" s="31" customFormat="1" ht="24" customHeight="1" x14ac:dyDescent="0.25">
      <c r="A4" s="8"/>
      <c r="B4" s="37">
        <f t="array" ref="B4:H4">DaysAndWeeks+DATE(CalendarYear,9,1)-WEEKDAY(DATE(CalendarYear,9,1),(週の始まり="月曜日")+1)+1</f>
        <v>46264</v>
      </c>
      <c r="C4" s="37">
        <v>46265</v>
      </c>
      <c r="D4" s="37">
        <v>46266</v>
      </c>
      <c r="E4" s="37">
        <v>46267</v>
      </c>
      <c r="F4" s="37">
        <v>46268</v>
      </c>
      <c r="G4" s="37">
        <v>46269</v>
      </c>
      <c r="H4" s="37">
        <v>46270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DaysAndWeeks+DATE(CalendarYear,9,1)-WEEKDAY(DATE(CalendarYear,9,1),(週の始まり="月曜日")+1)+8</f>
        <v>46271</v>
      </c>
      <c r="C6" s="38">
        <v>46272</v>
      </c>
      <c r="D6" s="38">
        <v>46273</v>
      </c>
      <c r="E6" s="38">
        <v>46274</v>
      </c>
      <c r="F6" s="38">
        <v>46275</v>
      </c>
      <c r="G6" s="38">
        <v>46276</v>
      </c>
      <c r="H6" s="38">
        <v>46277</v>
      </c>
      <c r="I6" s="8"/>
    </row>
    <row r="7" spans="1:9" s="32" customFormat="1" ht="56.1" customHeight="1" x14ac:dyDescent="0.25">
      <c r="A7" s="10"/>
      <c r="B7" s="28"/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DaysAndWeeks+DATE(CalendarYear,9,1)-WEEKDAY(DATE(CalendarYear,9,1),(週の始まり="月曜日")+1)+15</f>
        <v>46278</v>
      </c>
      <c r="C8" s="39">
        <v>46279</v>
      </c>
      <c r="D8" s="39">
        <v>46280</v>
      </c>
      <c r="E8" s="39">
        <v>46281</v>
      </c>
      <c r="F8" s="39">
        <v>46282</v>
      </c>
      <c r="G8" s="39">
        <v>46283</v>
      </c>
      <c r="H8" s="39">
        <v>46284</v>
      </c>
      <c r="I8" s="8"/>
    </row>
    <row r="9" spans="1:9" s="32" customFormat="1" ht="56.1" customHeight="1" x14ac:dyDescent="0.25">
      <c r="A9" s="10"/>
      <c r="B9" s="27"/>
      <c r="C9" s="27"/>
      <c r="D9" s="27"/>
      <c r="E9" s="27"/>
      <c r="F9" s="27"/>
      <c r="G9" s="27"/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DaysAndWeeks+DATE(CalendarYear,9,1)-WEEKDAY(DATE(CalendarYear,9,1),(週の始まり="月曜日")+1)+22</f>
        <v>46285</v>
      </c>
      <c r="C10" s="38">
        <v>46286</v>
      </c>
      <c r="D10" s="38">
        <v>46287</v>
      </c>
      <c r="E10" s="38">
        <v>46288</v>
      </c>
      <c r="F10" s="38">
        <v>46289</v>
      </c>
      <c r="G10" s="38">
        <v>46290</v>
      </c>
      <c r="H10" s="38">
        <v>46291</v>
      </c>
      <c r="I10" s="8"/>
    </row>
    <row r="11" spans="1:9" s="32" customFormat="1" ht="56.1" customHeight="1" x14ac:dyDescent="0.25">
      <c r="A11" s="10"/>
      <c r="B11" s="28"/>
      <c r="C11" s="28"/>
      <c r="D11" s="28"/>
      <c r="E11" s="28"/>
      <c r="F11" s="28"/>
      <c r="G11" s="28"/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DaysAndWeeks+DATE(CalendarYear,9,1)-WEEKDAY(DATE(CalendarYear,9,1),(週の始まり="月曜日")+1)+29</f>
        <v>46292</v>
      </c>
      <c r="C12" s="39">
        <v>46293</v>
      </c>
      <c r="D12" s="39">
        <v>46294</v>
      </c>
      <c r="E12" s="39">
        <v>46295</v>
      </c>
      <c r="F12" s="39">
        <v>46296</v>
      </c>
      <c r="G12" s="39">
        <v>46297</v>
      </c>
      <c r="H12" s="39">
        <v>46298</v>
      </c>
      <c r="I12" s="8"/>
    </row>
    <row r="13" spans="1:9" s="32" customFormat="1" ht="56.1" customHeight="1" x14ac:dyDescent="0.25">
      <c r="A13" s="10"/>
      <c r="B13" s="27"/>
      <c r="C13" s="27"/>
      <c r="D13" s="27"/>
      <c r="E13" s="27"/>
      <c r="F13" s="27"/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DaysAndWeeks+DATE(CalendarYear,9,1)-WEEKDAY(DATE(CalendarYear,9,1),(週の始まり="月曜日")+1)+36</f>
        <v>46299</v>
      </c>
      <c r="C14" s="38">
        <v>46300</v>
      </c>
      <c r="D14" s="67" t="s">
        <v>0</v>
      </c>
      <c r="E14" s="67"/>
      <c r="F14" s="67"/>
      <c r="G14" s="67"/>
      <c r="H14" s="68"/>
      <c r="I14" s="8"/>
    </row>
    <row r="15" spans="1:9" s="32" customFormat="1" ht="56.1" customHeight="1" x14ac:dyDescent="0.25">
      <c r="A15" s="10"/>
      <c r="B15" s="28"/>
      <c r="C15" s="28"/>
      <c r="D15" s="69"/>
      <c r="E15" s="69"/>
      <c r="F15" s="69"/>
      <c r="G15" s="69"/>
      <c r="H15" s="70"/>
      <c r="I15" s="10"/>
    </row>
  </sheetData>
  <mergeCells count="3">
    <mergeCell ref="B2:D2"/>
    <mergeCell ref="D14:H14"/>
    <mergeCell ref="D15:H15"/>
  </mergeCells>
  <phoneticPr fontId="33"/>
  <conditionalFormatting sqref="B4:G4">
    <cfRule type="expression" dxfId="7" priority="1">
      <formula>DAY(B4)&gt;8</formula>
    </cfRule>
  </conditionalFormatting>
  <conditionalFormatting sqref="B12:H12 B14:C14">
    <cfRule type="expression" dxfId="6" priority="2">
      <formula>AND(DAY(B12)&gt;=1,DAY(B12)&lt;=15)</formula>
    </cfRule>
  </conditionalFormatting>
  <dataValidations count="8">
    <dataValidation allowBlank="1" showInputMessage="1" showErrorMessage="1" prompt="曜日は自動的に決定されます" sqref="C3:H3" xr:uid="{00000000-0002-0000-08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800-000001000000}"/>
    <dataValidation allowBlank="1" showInputMessage="1" showErrorMessage="1" prompt="9 月の月間カレンダー" sqref="A1" xr:uid="{00000000-0002-0000-08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8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800-000004000000}"/>
    <dataValidation allowBlank="1" showInputMessage="1" prompt="このセルに毎月のメモを入力します" sqref="D15:H15" xr:uid="{00000000-0002-0000-0800-000005000000}"/>
    <dataValidation allowBlank="1" showInputMessage="1" prompt="下のセルに毎月のメモを入力します" sqref="D14:H14" xr:uid="{00000000-0002-0000-08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8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39</vt:i4>
      </vt:variant>
    </vt:vector>
  </HeadingPairs>
  <TitlesOfParts>
    <vt:vector size="51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'10 月'!Print_Area</vt:lpstr>
      <vt:lpstr>'11 月'!Print_Area</vt:lpstr>
      <vt:lpstr>'12 月'!Print_Area</vt:lpstr>
      <vt:lpstr>'2 月'!Print_Area</vt:lpstr>
      <vt:lpstr>'3 月'!Print_Area</vt:lpstr>
      <vt:lpstr>'4 月'!Print_Area</vt:lpstr>
      <vt:lpstr>'5 月'!Print_Area</vt:lpstr>
      <vt:lpstr>'6 月'!Print_Area</vt:lpstr>
      <vt:lpstr>'7 月'!Print_Area</vt:lpstr>
      <vt:lpstr>'8 月'!Print_Area</vt:lpstr>
      <vt:lpstr>'9 月'!Print_Area</vt:lpstr>
      <vt:lpstr>RowTitleRegion1..K3</vt:lpstr>
      <vt:lpstr>週の始まり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2025-12-26T23:06:33Z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